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Šī_darbgrāmata"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mara_kalve_kultura_lv/Documents/MAJASLAPA/Tālākizglītiba/"/>
    </mc:Choice>
  </mc:AlternateContent>
  <xr:revisionPtr revIDLastSave="1206" documentId="8_{81C01814-13A1-44EE-BE4E-81B53F02615E}" xr6:coauthVersionLast="47" xr6:coauthVersionMax="47" xr10:uidLastSave="{6E83B931-1CEC-4002-8384-1C947EB2E210}"/>
  <bookViews>
    <workbookView xWindow="-108" yWindow="-108" windowWidth="23256" windowHeight="12456" activeTab="1" xr2:uid="{00000000-000D-0000-FFFF-FFFF00000000}"/>
  </bookViews>
  <sheets>
    <sheet name="Tālākizgl_MP_1200_Maksla-Diz" sheetId="19" r:id="rId1"/>
    <sheet name="Tālākizgl_MP_2184_Maksla_Diz" sheetId="20" r:id="rId2"/>
  </sheets>
  <definedNames>
    <definedName name="_xlnm.Print_Area" localSheetId="0">'Tālākizgl_MP_1200_Maksla-Diz'!$A$3:$K$55</definedName>
    <definedName name="dziedātājs">#REF!</definedName>
    <definedName name="Kontrabass_2">#REF!</definedName>
    <definedName name="liim">'Tālākizgl_MP_1200_Maksla-Diz'!#REF!</definedName>
    <definedName name="LIM" localSheetId="0">'Tālākizgl_MP_1200_Maksla-Diz'!#REF!</definedName>
    <definedName name="LIM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0" l="1"/>
  <c r="I47" i="20"/>
  <c r="J47" i="20"/>
  <c r="K47" i="20"/>
  <c r="E47" i="20"/>
  <c r="I44" i="20"/>
  <c r="J44" i="20"/>
  <c r="K44" i="20"/>
  <c r="H44" i="20"/>
  <c r="I40" i="20"/>
  <c r="J40" i="20"/>
  <c r="K40" i="20"/>
  <c r="H40" i="20"/>
  <c r="H44" i="19"/>
  <c r="I44" i="19"/>
  <c r="J44" i="19"/>
  <c r="K44" i="19"/>
  <c r="H40" i="19"/>
  <c r="I40" i="19"/>
  <c r="J40" i="19"/>
  <c r="K40" i="19"/>
  <c r="E47" i="19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6" i="20"/>
  <c r="E38" i="20"/>
  <c r="E43" i="20"/>
  <c r="F47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6" i="20"/>
  <c r="G38" i="20"/>
  <c r="G41" i="20"/>
  <c r="G43" i="20"/>
  <c r="G47" i="20"/>
  <c r="G48" i="20"/>
  <c r="F48" i="20"/>
  <c r="K46" i="20"/>
  <c r="J46" i="20"/>
  <c r="I46" i="20"/>
  <c r="H46" i="20"/>
  <c r="E45" i="20"/>
  <c r="K45" i="20"/>
  <c r="J45" i="20"/>
  <c r="I45" i="20"/>
  <c r="H45" i="20"/>
  <c r="E44" i="20"/>
  <c r="G44" i="20"/>
  <c r="F44" i="20"/>
  <c r="K42" i="20"/>
  <c r="J42" i="20"/>
  <c r="H42" i="20"/>
  <c r="G42" i="20"/>
  <c r="F42" i="20"/>
  <c r="E42" i="20"/>
  <c r="E40" i="20"/>
  <c r="E43" i="19"/>
  <c r="G43" i="19"/>
  <c r="E45" i="19"/>
  <c r="E24" i="19"/>
  <c r="G24" i="19"/>
  <c r="E38" i="19"/>
  <c r="G38" i="19"/>
  <c r="E21" i="19"/>
  <c r="G21" i="19"/>
  <c r="E22" i="19"/>
  <c r="G22" i="19"/>
  <c r="E23" i="19"/>
  <c r="G23" i="19"/>
  <c r="E25" i="19"/>
  <c r="G25" i="19"/>
  <c r="E26" i="19"/>
  <c r="G26" i="19"/>
  <c r="E27" i="19"/>
  <c r="G27" i="19"/>
  <c r="E28" i="19"/>
  <c r="G28" i="19"/>
  <c r="E29" i="19"/>
  <c r="G29" i="19"/>
  <c r="E30" i="19"/>
  <c r="G30" i="19"/>
  <c r="E31" i="19"/>
  <c r="G31" i="19"/>
  <c r="E32" i="19"/>
  <c r="G32" i="19"/>
  <c r="E33" i="19"/>
  <c r="G33" i="19"/>
  <c r="E34" i="19"/>
  <c r="G34" i="19"/>
  <c r="E20" i="19"/>
  <c r="G20" i="19"/>
  <c r="G41" i="19"/>
  <c r="E36" i="19"/>
  <c r="G36" i="19"/>
  <c r="G47" i="19"/>
  <c r="F47" i="19"/>
  <c r="I47" i="19"/>
  <c r="H47" i="19"/>
  <c r="I42" i="19"/>
  <c r="J42" i="19"/>
  <c r="K42" i="19"/>
  <c r="H42" i="19"/>
  <c r="G48" i="19"/>
  <c r="F48" i="19"/>
  <c r="K47" i="19"/>
  <c r="J47" i="19"/>
  <c r="K46" i="19"/>
  <c r="J46" i="19"/>
  <c r="I46" i="19"/>
  <c r="H46" i="19"/>
  <c r="E42" i="19"/>
  <c r="F42" i="19"/>
  <c r="G42" i="19"/>
  <c r="K45" i="19"/>
  <c r="J45" i="19"/>
  <c r="I45" i="19"/>
  <c r="H45" i="19"/>
  <c r="E44" i="19"/>
  <c r="G44" i="19"/>
  <c r="F44" i="19"/>
  <c r="E40" i="19"/>
</calcChain>
</file>

<file path=xl/sharedStrings.xml><?xml version="1.0" encoding="utf-8"?>
<sst xmlns="http://schemas.openxmlformats.org/spreadsheetml/2006/main" count="145" uniqueCount="69">
  <si>
    <t>2020.gada __.jūlijā</t>
  </si>
  <si>
    <t>Pielikums Nr.1</t>
  </si>
  <si>
    <t>IZGLĪTĪBAS IESTĀDE</t>
  </si>
  <si>
    <t>PROGRAMMAS VEIDS</t>
  </si>
  <si>
    <t>Profesionālās tālākizglītības programma</t>
  </si>
  <si>
    <t>PROGRAMMU KOPA</t>
  </si>
  <si>
    <t>IEGŪSTAMĀ KVALIFIKĀCIJA</t>
  </si>
  <si>
    <t>IEPRIEKŠĒJĀ IZGLĪTĪBA</t>
  </si>
  <si>
    <t>ĪSTENOŠANAS ILGUMS</t>
  </si>
  <si>
    <t>2 gadi (1200)</t>
  </si>
  <si>
    <t>IEGUVES FORMA</t>
  </si>
  <si>
    <t>Klātiene</t>
  </si>
  <si>
    <t>MĀCĪBU PLĀNS</t>
  </si>
  <si>
    <t>Programmas daļa</t>
  </si>
  <si>
    <t>Mācību priekšmeti</t>
  </si>
  <si>
    <t>Pārbaudījumi (semestris)</t>
  </si>
  <si>
    <t>Mācību slodze</t>
  </si>
  <si>
    <t>Mācību slodzes sadalījums semestriem</t>
  </si>
  <si>
    <t>1.kurss</t>
  </si>
  <si>
    <t>2.kurss</t>
  </si>
  <si>
    <t>Kopā</t>
  </si>
  <si>
    <t>Teorija</t>
  </si>
  <si>
    <t>Praktiskās 
mācības</t>
  </si>
  <si>
    <t>1.sem.</t>
  </si>
  <si>
    <t>2.sem.</t>
  </si>
  <si>
    <t>3.sem.</t>
  </si>
  <si>
    <t>4.sem.</t>
  </si>
  <si>
    <t>ned.</t>
  </si>
  <si>
    <t>E/</t>
  </si>
  <si>
    <t>E/2</t>
  </si>
  <si>
    <t>Profesionālie moduļi/ mācību priekšmeti</t>
  </si>
  <si>
    <t>Sabiedrības un cilvēka drošība* (moduļi/ mācību priekšmeti)</t>
  </si>
  <si>
    <t>Sabiedrības un cilvēka drošība</t>
  </si>
  <si>
    <t>Digitālā pratība* (moduļi/ mācību priekšmeti)</t>
  </si>
  <si>
    <t>Pamatdaļa kopā</t>
  </si>
  <si>
    <t>Prakse</t>
  </si>
  <si>
    <t xml:space="preserve"> Mainīgā daļa kopā</t>
  </si>
  <si>
    <t>Prakse kopā</t>
  </si>
  <si>
    <t>Slodze nedēļā</t>
  </si>
  <si>
    <t>Pavisam kopā</t>
  </si>
  <si>
    <t>* JA daļēji saturs iekļauts citā mācību priekšmetā, tad to norāda mācību plānā</t>
  </si>
  <si>
    <t>E/eksāmenu nedēļu skaits</t>
  </si>
  <si>
    <t>KE/profesionālās kvalifikācijas eksāmeni</t>
  </si>
  <si>
    <t>Dizains</t>
  </si>
  <si>
    <t xml:space="preserve">Vides dizainera asistents; Latvijas kvalifikāciju ietvarstruktūras 4. līmeņa profesionālā kvalifikācija </t>
  </si>
  <si>
    <t>Vidējā izglītība, priekšzināšanas mākslā</t>
  </si>
  <si>
    <t>Zīmēšana 1</t>
  </si>
  <si>
    <t xml:space="preserve">Kompozīcija </t>
  </si>
  <si>
    <t>Gleznošana 1</t>
  </si>
  <si>
    <t xml:space="preserve">Dizaina procesi </t>
  </si>
  <si>
    <t>Tehnisko rasējumu izstrāde</t>
  </si>
  <si>
    <t>Vides dizaina objekta projektēšana</t>
  </si>
  <si>
    <t xml:space="preserve">Zīmēšana 2 vides dizainā </t>
  </si>
  <si>
    <t xml:space="preserve">Gleznošana 2 vides dizainā </t>
  </si>
  <si>
    <t xml:space="preserve">Maketēšana un modelēšana materiālā </t>
  </si>
  <si>
    <t>Grafikas dizaina paņēmienu lietošana vides dizainā</t>
  </si>
  <si>
    <t xml:space="preserve">Skatloga projektēšana </t>
  </si>
  <si>
    <t>Navigācijas sistēmu projektēšana vides dizainā</t>
  </si>
  <si>
    <t xml:space="preserve">Izstādes ekspozīcijas un stenda projektēšana </t>
  </si>
  <si>
    <t>Aprites ekonomikas piemērošana dizainā</t>
  </si>
  <si>
    <t>Pasākuma vides projektēšana</t>
  </si>
  <si>
    <t>3D modelēšana un vizualizāciju izstrāde digitālā vidē</t>
  </si>
  <si>
    <t>Vides dizainera asistenta prakse</t>
  </si>
  <si>
    <t>Vidējā izglītība</t>
  </si>
  <si>
    <t>2 gadi (2184)</t>
  </si>
  <si>
    <t>Izvēles mācību priekšmets / mūžiglītības mācību priekšmeti**</t>
  </si>
  <si>
    <t>** Izglītības iestāde var noteikt izvēles mācību priekšmetu/s atbilstoši profesionālās darbības un kvalifikācijas specifikācijai
(Arhitektūras pamati, Zīmēšana 3, Gleznošana 3, Ainavu arhitektūras pamati) un papildu mācību priekšmetu/us, kas ietver svešvalodu kompetences, digitālā kompetences, uzņēmējdarbības kompetences, kultūras izpratnes un izpausmes kompetences</t>
  </si>
  <si>
    <t>Pamatdaļa</t>
  </si>
  <si>
    <t>Mainīgā daļa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</si>
</sst>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0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5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9" fontId="7" fillId="0" borderId="0" xfId="1" applyFont="1" applyFill="1" applyAlignment="1" applyProtection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5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64" fontId="3" fillId="2" borderId="3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16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41" xfId="0" applyFont="1" applyFill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28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7" xfId="1" applyNumberFormat="1" applyFont="1" applyFill="1" applyBorder="1" applyAlignment="1">
      <alignment horizontal="left" vertical="center"/>
    </xf>
    <xf numFmtId="0" fontId="2" fillId="2" borderId="42" xfId="1" applyNumberFormat="1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center" vertical="center" textRotation="90"/>
    </xf>
    <xf numFmtId="0" fontId="5" fillId="4" borderId="26" xfId="0" applyFont="1" applyFill="1" applyBorder="1" applyAlignment="1">
      <alignment horizontal="center" vertical="center" textRotation="90"/>
    </xf>
    <xf numFmtId="0" fontId="2" fillId="0" borderId="52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textRotation="90"/>
    </xf>
    <xf numFmtId="0" fontId="3" fillId="2" borderId="19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</cellXfs>
  <cellStyles count="2">
    <cellStyle name="Parasts" xfId="0" builtinId="0"/>
    <cellStyle name="Procenti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fgColor rgb="FFFF0000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fgColor rgb="FFFF0000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85"/>
      <color rgb="FFE8DEF2"/>
      <color rgb="FFC2A7DD"/>
      <color rgb="FFFFC7CE"/>
      <color rgb="FFFF6565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4CFF-0106-4829-9614-90721EF307E8}">
  <sheetPr>
    <pageSetUpPr fitToPage="1"/>
  </sheetPr>
  <dimension ref="A1:M117"/>
  <sheetViews>
    <sheetView topLeftCell="A38" zoomScale="90" zoomScaleNormal="90" workbookViewId="0">
      <selection activeCell="O44" sqref="O44"/>
    </sheetView>
  </sheetViews>
  <sheetFormatPr defaultColWidth="9.33203125" defaultRowHeight="12.75" customHeight="1" x14ac:dyDescent="0.3"/>
  <cols>
    <col min="1" max="1" width="6.109375" style="1" customWidth="1"/>
    <col min="2" max="2" width="37" style="25" customWidth="1"/>
    <col min="3" max="3" width="17.5546875" style="25" customWidth="1"/>
    <col min="4" max="4" width="9.33203125" style="15" customWidth="1"/>
    <col min="5" max="7" width="6.33203125" style="1" customWidth="1"/>
    <col min="8" max="8" width="11.44140625" style="1" customWidth="1"/>
    <col min="9" max="11" width="12.33203125" style="1" customWidth="1"/>
    <col min="12" max="16384" width="9.33203125" style="1"/>
  </cols>
  <sheetData>
    <row r="1" spans="1:13" ht="14.25" hidden="1" customHeight="1" x14ac:dyDescent="0.3">
      <c r="B1" s="105" t="s">
        <v>0</v>
      </c>
      <c r="C1" s="105"/>
      <c r="D1" s="105"/>
      <c r="E1" s="105"/>
      <c r="F1" s="105"/>
      <c r="G1" s="105"/>
      <c r="H1" s="106" t="s">
        <v>1</v>
      </c>
      <c r="I1" s="106"/>
      <c r="J1" s="106"/>
      <c r="K1" s="106"/>
    </row>
    <row r="2" spans="1:13" ht="14.25" hidden="1" customHeight="1" x14ac:dyDescent="0.3"/>
    <row r="3" spans="1:13" ht="15" customHeight="1" x14ac:dyDescent="0.3">
      <c r="B3" s="25" t="s">
        <v>2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1:13" ht="15" customHeight="1" x14ac:dyDescent="0.3">
      <c r="B4" s="25" t="s">
        <v>3</v>
      </c>
      <c r="C4" s="105" t="s">
        <v>4</v>
      </c>
      <c r="D4" s="105"/>
      <c r="E4" s="105"/>
      <c r="F4" s="105"/>
      <c r="G4" s="105"/>
      <c r="H4" s="105"/>
      <c r="I4" s="105"/>
      <c r="J4" s="105"/>
      <c r="K4" s="105"/>
    </row>
    <row r="5" spans="1:13" ht="15" customHeight="1" x14ac:dyDescent="0.3">
      <c r="B5" s="25" t="s">
        <v>5</v>
      </c>
      <c r="C5" s="108" t="s">
        <v>43</v>
      </c>
      <c r="D5" s="108"/>
      <c r="E5" s="108"/>
      <c r="F5" s="108"/>
      <c r="G5" s="108"/>
      <c r="H5" s="108"/>
      <c r="I5" s="108"/>
      <c r="J5" s="108"/>
      <c r="K5" s="108"/>
    </row>
    <row r="6" spans="1:13" ht="17.7" customHeight="1" x14ac:dyDescent="0.3">
      <c r="B6" s="25" t="s">
        <v>6</v>
      </c>
      <c r="C6" s="109" t="s">
        <v>44</v>
      </c>
      <c r="D6" s="109"/>
      <c r="E6" s="109"/>
      <c r="F6" s="109"/>
      <c r="G6" s="109"/>
      <c r="H6" s="109"/>
      <c r="I6" s="109"/>
      <c r="J6" s="109"/>
      <c r="K6" s="109"/>
    </row>
    <row r="7" spans="1:13" ht="15" customHeight="1" x14ac:dyDescent="0.3">
      <c r="B7" s="25" t="s">
        <v>7</v>
      </c>
      <c r="C7" s="105" t="s">
        <v>45</v>
      </c>
      <c r="D7" s="105"/>
      <c r="E7" s="105"/>
      <c r="F7" s="105"/>
      <c r="G7" s="105"/>
      <c r="H7" s="105"/>
      <c r="I7" s="105"/>
      <c r="J7" s="105"/>
      <c r="K7" s="105"/>
    </row>
    <row r="8" spans="1:13" ht="15" customHeight="1" x14ac:dyDescent="0.3">
      <c r="B8" s="25" t="s">
        <v>8</v>
      </c>
      <c r="C8" s="105" t="s">
        <v>9</v>
      </c>
      <c r="D8" s="105"/>
      <c r="E8" s="105"/>
      <c r="F8" s="105"/>
      <c r="G8" s="105"/>
      <c r="H8" s="105"/>
      <c r="I8" s="105"/>
      <c r="J8" s="105"/>
      <c r="K8" s="105"/>
    </row>
    <row r="9" spans="1:13" ht="15" customHeight="1" x14ac:dyDescent="0.3">
      <c r="B9" s="25" t="s">
        <v>10</v>
      </c>
      <c r="C9" s="108" t="s">
        <v>11</v>
      </c>
      <c r="D9" s="108"/>
      <c r="E9" s="108"/>
      <c r="F9" s="108"/>
      <c r="G9" s="108"/>
      <c r="H9" s="108"/>
      <c r="I9" s="108"/>
      <c r="J9" s="108"/>
      <c r="K9" s="108"/>
    </row>
    <row r="10" spans="1:13" ht="14.4" customHeight="1" x14ac:dyDescent="0.3">
      <c r="D10" s="25"/>
      <c r="E10" s="25"/>
      <c r="F10" s="25"/>
      <c r="G10" s="25"/>
      <c r="H10" s="25"/>
      <c r="I10" s="25"/>
      <c r="J10" s="25"/>
      <c r="K10" s="25"/>
    </row>
    <row r="11" spans="1:13" ht="15" customHeight="1" x14ac:dyDescent="0.3">
      <c r="A11" s="110" t="s">
        <v>12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3" s="22" customFormat="1" ht="15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04"/>
      <c r="M12" s="104"/>
    </row>
    <row r="13" spans="1:13" ht="18" customHeight="1" x14ac:dyDescent="0.3">
      <c r="A13" s="102" t="s">
        <v>13</v>
      </c>
      <c r="B13" s="112" t="s">
        <v>14</v>
      </c>
      <c r="C13" s="113"/>
      <c r="D13" s="116" t="s">
        <v>15</v>
      </c>
      <c r="E13" s="127" t="s">
        <v>16</v>
      </c>
      <c r="F13" s="128"/>
      <c r="G13" s="129"/>
      <c r="H13" s="133" t="s">
        <v>17</v>
      </c>
      <c r="I13" s="133"/>
      <c r="J13" s="133"/>
      <c r="K13" s="133"/>
    </row>
    <row r="14" spans="1:13" ht="18" customHeight="1" x14ac:dyDescent="0.3">
      <c r="A14" s="103"/>
      <c r="B14" s="114"/>
      <c r="C14" s="115"/>
      <c r="D14" s="116"/>
      <c r="E14" s="130"/>
      <c r="F14" s="131"/>
      <c r="G14" s="132"/>
      <c r="H14" s="134" t="s">
        <v>18</v>
      </c>
      <c r="I14" s="135"/>
      <c r="J14" s="134" t="s">
        <v>19</v>
      </c>
      <c r="K14" s="135"/>
    </row>
    <row r="15" spans="1:13" ht="18" customHeight="1" x14ac:dyDescent="0.3">
      <c r="A15" s="103"/>
      <c r="B15" s="114"/>
      <c r="C15" s="115"/>
      <c r="D15" s="116"/>
      <c r="E15" s="139" t="s">
        <v>20</v>
      </c>
      <c r="F15" s="136" t="s">
        <v>21</v>
      </c>
      <c r="G15" s="137" t="s">
        <v>22</v>
      </c>
      <c r="H15" s="2" t="s">
        <v>23</v>
      </c>
      <c r="I15" s="33" t="s">
        <v>24</v>
      </c>
      <c r="J15" s="2" t="s">
        <v>25</v>
      </c>
      <c r="K15" s="33" t="s">
        <v>26</v>
      </c>
    </row>
    <row r="16" spans="1:13" ht="18" customHeight="1" x14ac:dyDescent="0.3">
      <c r="A16" s="103"/>
      <c r="B16" s="114"/>
      <c r="C16" s="115"/>
      <c r="D16" s="116"/>
      <c r="E16" s="140"/>
      <c r="F16" s="136"/>
      <c r="G16" s="138"/>
      <c r="H16" s="40">
        <v>16</v>
      </c>
      <c r="I16" s="34">
        <v>21</v>
      </c>
      <c r="J16" s="40">
        <v>16</v>
      </c>
      <c r="K16" s="34">
        <v>21</v>
      </c>
    </row>
    <row r="17" spans="1:11" ht="15" customHeight="1" x14ac:dyDescent="0.3">
      <c r="A17" s="103"/>
      <c r="B17" s="114"/>
      <c r="C17" s="115"/>
      <c r="D17" s="116"/>
      <c r="E17" s="140"/>
      <c r="F17" s="136"/>
      <c r="G17" s="138"/>
      <c r="H17" s="36" t="s">
        <v>27</v>
      </c>
      <c r="I17" s="35" t="s">
        <v>27</v>
      </c>
      <c r="J17" s="36" t="s">
        <v>27</v>
      </c>
      <c r="K17" s="35" t="s">
        <v>27</v>
      </c>
    </row>
    <row r="18" spans="1:11" ht="18" customHeight="1" x14ac:dyDescent="0.3">
      <c r="A18" s="103"/>
      <c r="B18" s="114"/>
      <c r="C18" s="115"/>
      <c r="D18" s="116"/>
      <c r="E18" s="140"/>
      <c r="F18" s="136"/>
      <c r="G18" s="138"/>
      <c r="H18" s="61" t="s">
        <v>28</v>
      </c>
      <c r="I18" s="62" t="s">
        <v>28</v>
      </c>
      <c r="J18" s="63" t="s">
        <v>28</v>
      </c>
      <c r="K18" s="62" t="s">
        <v>29</v>
      </c>
    </row>
    <row r="19" spans="1:11" ht="18" customHeight="1" x14ac:dyDescent="0.3">
      <c r="A19" s="158" t="s">
        <v>67</v>
      </c>
      <c r="B19" s="159" t="s">
        <v>30</v>
      </c>
      <c r="C19" s="160"/>
      <c r="D19" s="160"/>
      <c r="E19" s="160"/>
      <c r="F19" s="160"/>
      <c r="G19" s="160"/>
      <c r="H19" s="160"/>
      <c r="I19" s="160"/>
      <c r="J19" s="160"/>
      <c r="K19" s="160"/>
    </row>
    <row r="20" spans="1:11" ht="18" customHeight="1" x14ac:dyDescent="0.3">
      <c r="A20" s="158"/>
      <c r="B20" s="148" t="s">
        <v>46</v>
      </c>
      <c r="C20" s="149"/>
      <c r="D20" s="30">
        <v>2</v>
      </c>
      <c r="E20" s="78">
        <f>SUM(H20:K20)</f>
        <v>58</v>
      </c>
      <c r="F20" s="77">
        <v>4</v>
      </c>
      <c r="G20" s="42">
        <f t="shared" ref="G20:G34" si="0">E20-F20</f>
        <v>54</v>
      </c>
      <c r="H20" s="78">
        <v>16</v>
      </c>
      <c r="I20" s="42">
        <v>42</v>
      </c>
      <c r="J20" s="78"/>
      <c r="K20" s="42"/>
    </row>
    <row r="21" spans="1:11" ht="18" customHeight="1" x14ac:dyDescent="0.3">
      <c r="A21" s="158"/>
      <c r="B21" s="143" t="s">
        <v>47</v>
      </c>
      <c r="C21" s="144"/>
      <c r="D21" s="92">
        <v>2</v>
      </c>
      <c r="E21" s="74">
        <f t="shared" ref="E21:E34" si="1">SUM(H21:K21)</f>
        <v>53</v>
      </c>
      <c r="F21" s="73">
        <v>8</v>
      </c>
      <c r="G21" s="43">
        <f t="shared" si="0"/>
        <v>45</v>
      </c>
      <c r="H21" s="74">
        <v>32</v>
      </c>
      <c r="I21" s="96">
        <v>21</v>
      </c>
      <c r="J21" s="74"/>
      <c r="K21" s="43"/>
    </row>
    <row r="22" spans="1:11" ht="18" customHeight="1" x14ac:dyDescent="0.3">
      <c r="A22" s="158"/>
      <c r="B22" s="143" t="s">
        <v>48</v>
      </c>
      <c r="C22" s="144"/>
      <c r="D22" s="92">
        <v>2</v>
      </c>
      <c r="E22" s="74">
        <f t="shared" si="1"/>
        <v>42</v>
      </c>
      <c r="F22" s="73">
        <v>4</v>
      </c>
      <c r="G22" s="43">
        <f t="shared" si="0"/>
        <v>38</v>
      </c>
      <c r="H22" s="74"/>
      <c r="I22" s="43">
        <v>42</v>
      </c>
      <c r="J22" s="74"/>
      <c r="K22" s="43"/>
    </row>
    <row r="23" spans="1:11" ht="18" customHeight="1" x14ac:dyDescent="0.3">
      <c r="A23" s="158"/>
      <c r="B23" s="143" t="s">
        <v>49</v>
      </c>
      <c r="C23" s="144"/>
      <c r="D23" s="92">
        <v>1</v>
      </c>
      <c r="E23" s="74">
        <f t="shared" si="1"/>
        <v>32</v>
      </c>
      <c r="F23" s="73">
        <v>10</v>
      </c>
      <c r="G23" s="43">
        <f t="shared" si="0"/>
        <v>22</v>
      </c>
      <c r="H23" s="74">
        <v>32</v>
      </c>
      <c r="I23" s="43"/>
      <c r="J23" s="74"/>
      <c r="K23" s="43"/>
    </row>
    <row r="24" spans="1:11" ht="18" customHeight="1" x14ac:dyDescent="0.3">
      <c r="A24" s="158"/>
      <c r="B24" s="143" t="s">
        <v>50</v>
      </c>
      <c r="C24" s="144"/>
      <c r="D24" s="92">
        <v>2</v>
      </c>
      <c r="E24" s="74">
        <f t="shared" si="1"/>
        <v>53</v>
      </c>
      <c r="F24" s="73">
        <v>32</v>
      </c>
      <c r="G24" s="43">
        <f t="shared" si="0"/>
        <v>21</v>
      </c>
      <c r="H24" s="74">
        <v>32</v>
      </c>
      <c r="I24" s="43">
        <v>21</v>
      </c>
      <c r="J24" s="74"/>
      <c r="K24" s="43"/>
    </row>
    <row r="25" spans="1:11" ht="18" customHeight="1" x14ac:dyDescent="0.3">
      <c r="A25" s="158"/>
      <c r="B25" s="143" t="s">
        <v>51</v>
      </c>
      <c r="C25" s="144"/>
      <c r="D25" s="92">
        <v>2</v>
      </c>
      <c r="E25" s="74">
        <f t="shared" si="1"/>
        <v>43</v>
      </c>
      <c r="F25" s="73">
        <v>8</v>
      </c>
      <c r="G25" s="43">
        <f t="shared" si="0"/>
        <v>35</v>
      </c>
      <c r="H25" s="74"/>
      <c r="I25" s="96">
        <v>43</v>
      </c>
      <c r="J25" s="74"/>
      <c r="K25" s="43"/>
    </row>
    <row r="26" spans="1:11" ht="18" customHeight="1" x14ac:dyDescent="0.3">
      <c r="A26" s="158"/>
      <c r="B26" s="143" t="s">
        <v>52</v>
      </c>
      <c r="C26" s="144"/>
      <c r="D26" s="92">
        <v>4</v>
      </c>
      <c r="E26" s="74">
        <f t="shared" si="1"/>
        <v>47</v>
      </c>
      <c r="F26" s="73">
        <v>4</v>
      </c>
      <c r="G26" s="43">
        <f t="shared" si="0"/>
        <v>43</v>
      </c>
      <c r="H26" s="74"/>
      <c r="I26" s="43"/>
      <c r="J26" s="74">
        <v>32</v>
      </c>
      <c r="K26" s="43">
        <v>15</v>
      </c>
    </row>
    <row r="27" spans="1:11" ht="18" customHeight="1" x14ac:dyDescent="0.3">
      <c r="A27" s="158"/>
      <c r="B27" s="143" t="s">
        <v>53</v>
      </c>
      <c r="C27" s="144"/>
      <c r="D27" s="92">
        <v>3</v>
      </c>
      <c r="E27" s="74">
        <f t="shared" si="1"/>
        <v>32</v>
      </c>
      <c r="F27" s="73">
        <v>4</v>
      </c>
      <c r="G27" s="43">
        <f t="shared" si="0"/>
        <v>28</v>
      </c>
      <c r="H27" s="74"/>
      <c r="I27" s="43"/>
      <c r="J27" s="74">
        <v>32</v>
      </c>
      <c r="K27" s="43"/>
    </row>
    <row r="28" spans="1:11" ht="18" customHeight="1" x14ac:dyDescent="0.3">
      <c r="A28" s="158"/>
      <c r="B28" s="117" t="s">
        <v>54</v>
      </c>
      <c r="C28" s="118"/>
      <c r="D28" s="95">
        <v>2</v>
      </c>
      <c r="E28" s="74">
        <f t="shared" si="1"/>
        <v>42</v>
      </c>
      <c r="F28" s="76">
        <v>6</v>
      </c>
      <c r="G28" s="43">
        <f t="shared" si="0"/>
        <v>36</v>
      </c>
      <c r="H28" s="19"/>
      <c r="I28" s="79">
        <v>42</v>
      </c>
      <c r="J28" s="19"/>
      <c r="K28" s="79"/>
    </row>
    <row r="29" spans="1:11" ht="18" customHeight="1" x14ac:dyDescent="0.3">
      <c r="A29" s="158"/>
      <c r="B29" s="117" t="s">
        <v>55</v>
      </c>
      <c r="C29" s="118"/>
      <c r="D29" s="29">
        <v>3</v>
      </c>
      <c r="E29" s="74">
        <f t="shared" si="1"/>
        <v>53</v>
      </c>
      <c r="F29" s="76">
        <v>6</v>
      </c>
      <c r="G29" s="43">
        <f t="shared" si="0"/>
        <v>47</v>
      </c>
      <c r="H29" s="19"/>
      <c r="I29" s="79">
        <v>21</v>
      </c>
      <c r="J29" s="19">
        <v>32</v>
      </c>
      <c r="K29" s="43"/>
    </row>
    <row r="30" spans="1:11" ht="18" customHeight="1" x14ac:dyDescent="0.3">
      <c r="A30" s="158"/>
      <c r="B30" s="119" t="s">
        <v>56</v>
      </c>
      <c r="C30" s="120"/>
      <c r="D30" s="28">
        <v>3</v>
      </c>
      <c r="E30" s="74">
        <f t="shared" si="1"/>
        <v>74</v>
      </c>
      <c r="F30" s="76">
        <v>6</v>
      </c>
      <c r="G30" s="43">
        <f t="shared" si="0"/>
        <v>68</v>
      </c>
      <c r="H30" s="19"/>
      <c r="I30" s="96">
        <v>42</v>
      </c>
      <c r="J30" s="19">
        <v>32</v>
      </c>
      <c r="K30" s="79"/>
    </row>
    <row r="31" spans="1:11" ht="18" customHeight="1" x14ac:dyDescent="0.3">
      <c r="A31" s="158"/>
      <c r="B31" s="119" t="s">
        <v>57</v>
      </c>
      <c r="C31" s="120"/>
      <c r="D31" s="29">
        <v>3</v>
      </c>
      <c r="E31" s="74">
        <f t="shared" si="1"/>
        <v>32</v>
      </c>
      <c r="F31" s="76">
        <v>8</v>
      </c>
      <c r="G31" s="43">
        <f t="shared" si="0"/>
        <v>24</v>
      </c>
      <c r="H31" s="19"/>
      <c r="I31" s="79"/>
      <c r="J31" s="19">
        <v>32</v>
      </c>
      <c r="K31" s="79"/>
    </row>
    <row r="32" spans="1:11" ht="18" customHeight="1" x14ac:dyDescent="0.3">
      <c r="A32" s="158"/>
      <c r="B32" s="119" t="s">
        <v>58</v>
      </c>
      <c r="C32" s="120"/>
      <c r="D32" s="29">
        <v>3</v>
      </c>
      <c r="E32" s="74">
        <f t="shared" si="1"/>
        <v>32</v>
      </c>
      <c r="F32" s="76">
        <v>8</v>
      </c>
      <c r="G32" s="43">
        <f t="shared" si="0"/>
        <v>24</v>
      </c>
      <c r="H32" s="75"/>
      <c r="I32" s="20"/>
      <c r="J32" s="21">
        <v>32</v>
      </c>
      <c r="K32" s="79"/>
    </row>
    <row r="33" spans="1:11" ht="18" customHeight="1" x14ac:dyDescent="0.3">
      <c r="A33" s="158"/>
      <c r="B33" s="119" t="s">
        <v>59</v>
      </c>
      <c r="C33" s="120"/>
      <c r="D33" s="29">
        <v>3</v>
      </c>
      <c r="E33" s="74">
        <f t="shared" si="1"/>
        <v>37</v>
      </c>
      <c r="F33" s="76">
        <v>6</v>
      </c>
      <c r="G33" s="43">
        <f t="shared" si="0"/>
        <v>31</v>
      </c>
      <c r="H33" s="75"/>
      <c r="I33" s="20">
        <v>21</v>
      </c>
      <c r="J33" s="21">
        <v>16</v>
      </c>
      <c r="K33" s="20"/>
    </row>
    <row r="34" spans="1:11" ht="18" customHeight="1" x14ac:dyDescent="0.3">
      <c r="A34" s="158"/>
      <c r="B34" s="121" t="s">
        <v>60</v>
      </c>
      <c r="C34" s="122"/>
      <c r="D34" s="31">
        <v>4</v>
      </c>
      <c r="E34" s="11">
        <f t="shared" si="1"/>
        <v>58</v>
      </c>
      <c r="F34" s="83">
        <v>12</v>
      </c>
      <c r="G34" s="44">
        <f t="shared" si="0"/>
        <v>46</v>
      </c>
      <c r="H34" s="75"/>
      <c r="I34" s="20"/>
      <c r="J34" s="19">
        <v>16</v>
      </c>
      <c r="K34" s="79">
        <v>42</v>
      </c>
    </row>
    <row r="35" spans="1:11" ht="18" customHeight="1" x14ac:dyDescent="0.3">
      <c r="A35" s="158"/>
      <c r="B35" s="123" t="s">
        <v>31</v>
      </c>
      <c r="C35" s="124"/>
      <c r="D35" s="124"/>
      <c r="E35" s="124"/>
      <c r="F35" s="124"/>
      <c r="G35" s="124"/>
      <c r="H35" s="125"/>
      <c r="I35" s="125"/>
      <c r="J35" s="125"/>
      <c r="K35" s="126"/>
    </row>
    <row r="36" spans="1:11" ht="18" customHeight="1" x14ac:dyDescent="0.3">
      <c r="A36" s="158"/>
      <c r="B36" s="145" t="s">
        <v>32</v>
      </c>
      <c r="C36" s="142"/>
      <c r="D36" s="27">
        <v>4</v>
      </c>
      <c r="E36" s="59">
        <f>SUM(H36:K36)</f>
        <v>80</v>
      </c>
      <c r="F36" s="46">
        <v>60</v>
      </c>
      <c r="G36" s="8">
        <f t="shared" ref="G36:G38" si="2">E36-F36</f>
        <v>20</v>
      </c>
      <c r="H36" s="59">
        <v>16</v>
      </c>
      <c r="I36" s="64">
        <v>21</v>
      </c>
      <c r="J36" s="59">
        <v>16</v>
      </c>
      <c r="K36" s="91">
        <v>27</v>
      </c>
    </row>
    <row r="37" spans="1:11" ht="18" customHeight="1" x14ac:dyDescent="0.3">
      <c r="A37" s="158"/>
      <c r="B37" s="146" t="s">
        <v>33</v>
      </c>
      <c r="C37" s="145"/>
      <c r="D37" s="145"/>
      <c r="E37" s="145"/>
      <c r="F37" s="145"/>
      <c r="G37" s="145"/>
      <c r="H37" s="145"/>
      <c r="I37" s="145"/>
      <c r="J37" s="145"/>
      <c r="K37" s="147"/>
    </row>
    <row r="38" spans="1:11" ht="18" customHeight="1" x14ac:dyDescent="0.3">
      <c r="A38" s="158"/>
      <c r="B38" s="80" t="s">
        <v>61</v>
      </c>
      <c r="C38" s="50"/>
      <c r="D38" s="30">
        <v>4</v>
      </c>
      <c r="E38" s="70">
        <f>SUM(H38:K38)</f>
        <v>42</v>
      </c>
      <c r="F38" s="46">
        <v>16</v>
      </c>
      <c r="G38" s="8">
        <f t="shared" si="2"/>
        <v>26</v>
      </c>
      <c r="H38" s="70"/>
      <c r="I38" s="71"/>
      <c r="J38" s="21"/>
      <c r="K38" s="20">
        <v>42</v>
      </c>
    </row>
    <row r="39" spans="1:11" ht="18" hidden="1" customHeight="1" x14ac:dyDescent="0.3">
      <c r="A39" s="158"/>
      <c r="B39" s="152"/>
      <c r="C39" s="153"/>
      <c r="D39" s="68"/>
      <c r="E39" s="65"/>
      <c r="F39" s="66"/>
      <c r="G39" s="98"/>
      <c r="H39" s="72"/>
      <c r="I39" s="69"/>
      <c r="J39" s="72"/>
      <c r="K39" s="97"/>
    </row>
    <row r="40" spans="1:11" ht="18" customHeight="1" x14ac:dyDescent="0.3">
      <c r="A40" s="158"/>
      <c r="B40" s="154" t="s">
        <v>34</v>
      </c>
      <c r="C40" s="155"/>
      <c r="D40" s="53"/>
      <c r="E40" s="26">
        <f>SUM(E28:E34,E36,E38)</f>
        <v>450</v>
      </c>
      <c r="F40" s="9"/>
      <c r="G40" s="10"/>
      <c r="H40" s="9">
        <f>SUM(H20:H34,H36,H38)</f>
        <v>128</v>
      </c>
      <c r="I40" s="10">
        <f t="shared" ref="I40:K40" si="3">SUM(I20:I34,I36,I38)</f>
        <v>316</v>
      </c>
      <c r="J40" s="9">
        <f t="shared" si="3"/>
        <v>240</v>
      </c>
      <c r="K40" s="10">
        <f t="shared" si="3"/>
        <v>126</v>
      </c>
    </row>
    <row r="41" spans="1:11" ht="18" customHeight="1" x14ac:dyDescent="0.3">
      <c r="A41" s="150" t="s">
        <v>68</v>
      </c>
      <c r="B41" s="156" t="s">
        <v>65</v>
      </c>
      <c r="C41" s="157"/>
      <c r="D41" s="28"/>
      <c r="E41" s="7">
        <v>148</v>
      </c>
      <c r="F41" s="16">
        <v>0</v>
      </c>
      <c r="G41" s="8">
        <f t="shared" ref="G41" si="4">E41-F41</f>
        <v>148</v>
      </c>
      <c r="H41" s="18"/>
      <c r="I41" s="17"/>
      <c r="J41" s="18">
        <v>64</v>
      </c>
      <c r="K41" s="17">
        <v>84</v>
      </c>
    </row>
    <row r="42" spans="1:11" ht="18" customHeight="1" x14ac:dyDescent="0.3">
      <c r="A42" s="150"/>
      <c r="B42" s="141" t="s">
        <v>35</v>
      </c>
      <c r="C42" s="142"/>
      <c r="D42" s="27"/>
      <c r="E42" s="47">
        <f>SUM(E43:E43)</f>
        <v>242</v>
      </c>
      <c r="F42" s="4">
        <f>SUM(F43:F43)</f>
        <v>20</v>
      </c>
      <c r="G42" s="5">
        <f>SUM(G43:G43)</f>
        <v>222</v>
      </c>
      <c r="H42" s="47">
        <f>SUM(H41:H41)</f>
        <v>0</v>
      </c>
      <c r="I42" s="81">
        <f>SUM(I41:I41)</f>
        <v>0</v>
      </c>
      <c r="J42" s="47">
        <f>SUM(J41:J41)</f>
        <v>64</v>
      </c>
      <c r="K42" s="60">
        <f>SUM(K41:K41)</f>
        <v>84</v>
      </c>
    </row>
    <row r="43" spans="1:11" ht="18" customHeight="1" x14ac:dyDescent="0.3">
      <c r="A43" s="150"/>
      <c r="B43" s="165" t="s">
        <v>62</v>
      </c>
      <c r="C43" s="166"/>
      <c r="D43" s="28">
        <v>4</v>
      </c>
      <c r="E43" s="7">
        <f>SUM(H43:K43)</f>
        <v>242</v>
      </c>
      <c r="F43" s="16">
        <v>20</v>
      </c>
      <c r="G43" s="8">
        <f t="shared" ref="G43" si="5">E43-F43</f>
        <v>222</v>
      </c>
      <c r="H43" s="18">
        <v>0</v>
      </c>
      <c r="I43" s="17">
        <v>62</v>
      </c>
      <c r="J43" s="18">
        <v>80</v>
      </c>
      <c r="K43" s="17">
        <v>100</v>
      </c>
    </row>
    <row r="44" spans="1:11" ht="18" customHeight="1" x14ac:dyDescent="0.3">
      <c r="A44" s="151"/>
      <c r="B44" s="167" t="s">
        <v>36</v>
      </c>
      <c r="C44" s="168"/>
      <c r="D44" s="52"/>
      <c r="E44" s="85">
        <f>SUM(E41:E41)</f>
        <v>148</v>
      </c>
      <c r="F44" s="86">
        <f>SUM(F41:F41)</f>
        <v>0</v>
      </c>
      <c r="G44" s="84">
        <f>SUM(G41:G41)</f>
        <v>148</v>
      </c>
      <c r="H44" s="87">
        <f>SUM(H41:H41,H43)</f>
        <v>0</v>
      </c>
      <c r="I44" s="88">
        <f>SUM(I41:I41,I43)</f>
        <v>62</v>
      </c>
      <c r="J44" s="87">
        <f>SUM(J41:J41,J43)</f>
        <v>144</v>
      </c>
      <c r="K44" s="12">
        <f>SUM(K41:K41,K43)</f>
        <v>184</v>
      </c>
    </row>
    <row r="45" spans="1:11" ht="18" customHeight="1" x14ac:dyDescent="0.3">
      <c r="B45" s="161" t="s">
        <v>37</v>
      </c>
      <c r="C45" s="162"/>
      <c r="D45" s="27"/>
      <c r="E45" s="3">
        <f>SUM(E43)</f>
        <v>242</v>
      </c>
      <c r="F45" s="45"/>
      <c r="G45" s="43"/>
      <c r="H45" s="3">
        <f>SUM(H43:H43)</f>
        <v>0</v>
      </c>
      <c r="I45" s="4">
        <f>SUM(I43:I43)</f>
        <v>62</v>
      </c>
      <c r="J45" s="3">
        <f>SUM(J43:J43)</f>
        <v>80</v>
      </c>
      <c r="K45" s="5">
        <f>SUM(K43:K43)</f>
        <v>100</v>
      </c>
    </row>
    <row r="46" spans="1:11" ht="18" customHeight="1" x14ac:dyDescent="0.3">
      <c r="B46" s="13" t="s">
        <v>38</v>
      </c>
      <c r="C46" s="38"/>
      <c r="D46" s="32"/>
      <c r="E46" s="14"/>
      <c r="F46" s="14"/>
      <c r="G46" s="5"/>
      <c r="H46" s="49">
        <f>H47/H16</f>
        <v>8</v>
      </c>
      <c r="I46" s="37">
        <f>I47/I16</f>
        <v>18</v>
      </c>
      <c r="J46" s="90">
        <f>J47/J16</f>
        <v>20</v>
      </c>
      <c r="K46" s="37">
        <f>K47/K16</f>
        <v>14.047619047619047</v>
      </c>
    </row>
    <row r="47" spans="1:11" ht="18" customHeight="1" x14ac:dyDescent="0.3">
      <c r="B47" s="163" t="s">
        <v>39</v>
      </c>
      <c r="C47" s="164"/>
      <c r="D47" s="27"/>
      <c r="E47" s="101">
        <f>SUM(H40:K40,H44:K44)</f>
        <v>1200</v>
      </c>
      <c r="F47" s="51">
        <f>SUM(F20:F34,F36,F41:F41,F43)</f>
        <v>206</v>
      </c>
      <c r="G47" s="51">
        <f>SUM(G20:G34,G36,G38,G41:G41,G43)</f>
        <v>978</v>
      </c>
      <c r="H47" s="3">
        <f>SUM(H20:H34,H36,H38,H41:H41,H43)</f>
        <v>128</v>
      </c>
      <c r="I47" s="5">
        <f>SUM(I20:I34,I36,I38,I41:I41,I43)</f>
        <v>378</v>
      </c>
      <c r="J47" s="3">
        <f>SUM(J28:J34,J36,J38,J41:J41,J43:J43)</f>
        <v>320</v>
      </c>
      <c r="K47" s="5">
        <f>SUM(K28:K34,K36,K38,K41:K41,K43:K43)</f>
        <v>295</v>
      </c>
    </row>
    <row r="48" spans="1:11" ht="14.25" customHeight="1" x14ac:dyDescent="0.3">
      <c r="D48" s="24"/>
      <c r="F48" s="41">
        <f>F47/E47</f>
        <v>0.17166666666666666</v>
      </c>
      <c r="G48" s="41">
        <f>G47/E47</f>
        <v>0.81499999999999995</v>
      </c>
    </row>
    <row r="49" spans="2:11" s="22" customFormat="1" ht="14.25" customHeight="1" x14ac:dyDescent="0.3">
      <c r="B49" s="25" t="s">
        <v>40</v>
      </c>
      <c r="C49" s="25"/>
      <c r="D49" s="24"/>
    </row>
    <row r="50" spans="2:11" s="22" customFormat="1" ht="48.75" customHeight="1" x14ac:dyDescent="0.3">
      <c r="B50" s="169" t="s">
        <v>66</v>
      </c>
      <c r="C50" s="169"/>
      <c r="D50" s="169"/>
      <c r="E50" s="169"/>
      <c r="F50" s="169"/>
      <c r="G50" s="169"/>
      <c r="H50" s="169"/>
      <c r="I50" s="169"/>
      <c r="J50" s="169"/>
      <c r="K50" s="169"/>
    </row>
    <row r="51" spans="2:11" s="22" customFormat="1" ht="14.25" customHeight="1" x14ac:dyDescent="0.3">
      <c r="B51" s="54" t="s">
        <v>41</v>
      </c>
      <c r="C51" s="54"/>
      <c r="D51" s="23"/>
    </row>
    <row r="52" spans="2:11" s="22" customFormat="1" ht="14.25" customHeight="1" x14ac:dyDescent="0.3">
      <c r="B52" s="54" t="s">
        <v>42</v>
      </c>
      <c r="C52" s="54"/>
      <c r="D52" s="23"/>
    </row>
    <row r="54" spans="2:11" s="22" customFormat="1" ht="14.25" customHeight="1" x14ac:dyDescent="0.3">
      <c r="B54" s="55"/>
      <c r="C54" s="54"/>
      <c r="D54" s="23"/>
    </row>
    <row r="55" spans="2:11" s="22" customFormat="1" ht="14.25" customHeight="1" x14ac:dyDescent="0.3">
      <c r="B55" s="54"/>
      <c r="C55" s="54"/>
      <c r="D55" s="23"/>
    </row>
    <row r="56" spans="2:11" s="22" customFormat="1" ht="14.25" customHeight="1" x14ac:dyDescent="0.3">
      <c r="B56" s="57"/>
      <c r="C56" s="57"/>
      <c r="D56" s="58"/>
      <c r="E56" s="56"/>
      <c r="F56" s="56"/>
      <c r="G56" s="56"/>
      <c r="H56" s="56"/>
      <c r="I56" s="56"/>
      <c r="J56" s="56"/>
      <c r="K56" s="56"/>
    </row>
    <row r="57" spans="2:11" ht="12.75" customHeight="1" x14ac:dyDescent="0.3">
      <c r="D57" s="24"/>
    </row>
    <row r="58" spans="2:11" ht="12.75" customHeight="1" x14ac:dyDescent="0.3">
      <c r="D58" s="24"/>
    </row>
    <row r="59" spans="2:11" ht="12.75" customHeight="1" x14ac:dyDescent="0.3">
      <c r="D59" s="24"/>
    </row>
    <row r="60" spans="2:11" ht="12.75" customHeight="1" x14ac:dyDescent="0.3">
      <c r="D60" s="24"/>
    </row>
    <row r="61" spans="2:11" ht="12.75" customHeight="1" x14ac:dyDescent="0.3">
      <c r="D61" s="24"/>
    </row>
    <row r="62" spans="2:11" ht="12.75" customHeight="1" x14ac:dyDescent="0.3">
      <c r="D62" s="24"/>
    </row>
    <row r="63" spans="2:11" ht="12.75" customHeight="1" x14ac:dyDescent="0.3">
      <c r="D63" s="24"/>
    </row>
    <row r="64" spans="2:11" ht="12.75" customHeight="1" x14ac:dyDescent="0.3">
      <c r="D64" s="24"/>
    </row>
    <row r="65" spans="4:4" ht="12.75" customHeight="1" x14ac:dyDescent="0.3">
      <c r="D65" s="24"/>
    </row>
    <row r="66" spans="4:4" ht="12.75" customHeight="1" x14ac:dyDescent="0.3">
      <c r="D66" s="24"/>
    </row>
    <row r="67" spans="4:4" ht="12.75" customHeight="1" x14ac:dyDescent="0.3">
      <c r="D67" s="24"/>
    </row>
    <row r="68" spans="4:4" ht="12.75" customHeight="1" x14ac:dyDescent="0.3">
      <c r="D68" s="24"/>
    </row>
    <row r="69" spans="4:4" ht="12.75" customHeight="1" x14ac:dyDescent="0.3">
      <c r="D69" s="24"/>
    </row>
    <row r="70" spans="4:4" ht="12.75" customHeight="1" x14ac:dyDescent="0.3">
      <c r="D70" s="24"/>
    </row>
    <row r="71" spans="4:4" ht="12.75" customHeight="1" x14ac:dyDescent="0.3">
      <c r="D71" s="24"/>
    </row>
    <row r="72" spans="4:4" ht="12.75" customHeight="1" x14ac:dyDescent="0.3">
      <c r="D72" s="24"/>
    </row>
    <row r="73" spans="4:4" ht="12.75" customHeight="1" x14ac:dyDescent="0.3">
      <c r="D73" s="24"/>
    </row>
    <row r="74" spans="4:4" ht="12.75" customHeight="1" x14ac:dyDescent="0.3">
      <c r="D74" s="24"/>
    </row>
    <row r="75" spans="4:4" ht="12.75" customHeight="1" x14ac:dyDescent="0.3">
      <c r="D75" s="24"/>
    </row>
    <row r="76" spans="4:4" ht="12.75" customHeight="1" x14ac:dyDescent="0.3">
      <c r="D76" s="24"/>
    </row>
    <row r="77" spans="4:4" ht="12.75" customHeight="1" x14ac:dyDescent="0.3">
      <c r="D77" s="24"/>
    </row>
    <row r="78" spans="4:4" ht="12.75" customHeight="1" x14ac:dyDescent="0.3">
      <c r="D78" s="24"/>
    </row>
    <row r="79" spans="4:4" ht="12.75" customHeight="1" x14ac:dyDescent="0.3">
      <c r="D79" s="24"/>
    </row>
    <row r="80" spans="4:4" ht="12.75" customHeight="1" x14ac:dyDescent="0.3">
      <c r="D80" s="24"/>
    </row>
    <row r="81" spans="4:4" ht="12.75" customHeight="1" x14ac:dyDescent="0.3">
      <c r="D81" s="24"/>
    </row>
    <row r="82" spans="4:4" ht="12.75" customHeight="1" x14ac:dyDescent="0.3">
      <c r="D82" s="24"/>
    </row>
    <row r="83" spans="4:4" ht="12.75" customHeight="1" x14ac:dyDescent="0.3">
      <c r="D83" s="24"/>
    </row>
    <row r="84" spans="4:4" ht="12.75" customHeight="1" x14ac:dyDescent="0.3">
      <c r="D84" s="24"/>
    </row>
    <row r="85" spans="4:4" ht="12.75" customHeight="1" x14ac:dyDescent="0.3">
      <c r="D85" s="24"/>
    </row>
    <row r="86" spans="4:4" ht="12.75" customHeight="1" x14ac:dyDescent="0.3">
      <c r="D86" s="24"/>
    </row>
    <row r="87" spans="4:4" ht="12.75" customHeight="1" x14ac:dyDescent="0.3">
      <c r="D87" s="24"/>
    </row>
    <row r="88" spans="4:4" ht="12.75" customHeight="1" x14ac:dyDescent="0.3">
      <c r="D88" s="24"/>
    </row>
    <row r="89" spans="4:4" ht="12.75" customHeight="1" x14ac:dyDescent="0.3">
      <c r="D89" s="24"/>
    </row>
    <row r="90" spans="4:4" ht="12.75" customHeight="1" x14ac:dyDescent="0.3">
      <c r="D90" s="24"/>
    </row>
    <row r="91" spans="4:4" ht="12.75" customHeight="1" x14ac:dyDescent="0.3">
      <c r="D91" s="24"/>
    </row>
    <row r="92" spans="4:4" ht="12.75" customHeight="1" x14ac:dyDescent="0.3">
      <c r="D92" s="24"/>
    </row>
    <row r="93" spans="4:4" ht="12.75" customHeight="1" x14ac:dyDescent="0.3">
      <c r="D93" s="24"/>
    </row>
    <row r="94" spans="4:4" ht="12.75" customHeight="1" x14ac:dyDescent="0.3">
      <c r="D94" s="24"/>
    </row>
    <row r="95" spans="4:4" ht="12.75" customHeight="1" x14ac:dyDescent="0.3">
      <c r="D95" s="24"/>
    </row>
    <row r="96" spans="4:4" ht="12.75" customHeight="1" x14ac:dyDescent="0.3">
      <c r="D96" s="24"/>
    </row>
    <row r="97" spans="4:4" ht="12.75" customHeight="1" x14ac:dyDescent="0.3">
      <c r="D97" s="24"/>
    </row>
    <row r="98" spans="4:4" ht="12.75" customHeight="1" x14ac:dyDescent="0.3">
      <c r="D98" s="24"/>
    </row>
    <row r="99" spans="4:4" ht="12.75" customHeight="1" x14ac:dyDescent="0.3">
      <c r="D99" s="24"/>
    </row>
    <row r="100" spans="4:4" ht="12.75" customHeight="1" x14ac:dyDescent="0.3">
      <c r="D100" s="24"/>
    </row>
    <row r="101" spans="4:4" ht="12.75" customHeight="1" x14ac:dyDescent="0.3">
      <c r="D101" s="24"/>
    </row>
    <row r="102" spans="4:4" ht="12.75" customHeight="1" x14ac:dyDescent="0.3">
      <c r="D102" s="24"/>
    </row>
    <row r="103" spans="4:4" ht="12.75" customHeight="1" x14ac:dyDescent="0.3">
      <c r="D103" s="24"/>
    </row>
    <row r="104" spans="4:4" ht="12.75" customHeight="1" x14ac:dyDescent="0.3">
      <c r="D104" s="24"/>
    </row>
    <row r="105" spans="4:4" ht="12.75" customHeight="1" x14ac:dyDescent="0.3">
      <c r="D105" s="24"/>
    </row>
    <row r="106" spans="4:4" ht="12.75" customHeight="1" x14ac:dyDescent="0.3">
      <c r="D106" s="24"/>
    </row>
    <row r="107" spans="4:4" ht="12.75" customHeight="1" x14ac:dyDescent="0.3">
      <c r="D107" s="24"/>
    </row>
    <row r="108" spans="4:4" ht="12.75" customHeight="1" x14ac:dyDescent="0.3">
      <c r="D108" s="24"/>
    </row>
    <row r="109" spans="4:4" ht="12.75" customHeight="1" x14ac:dyDescent="0.3">
      <c r="D109" s="24"/>
    </row>
    <row r="110" spans="4:4" ht="12.75" customHeight="1" x14ac:dyDescent="0.3">
      <c r="D110" s="24"/>
    </row>
    <row r="111" spans="4:4" ht="12.75" customHeight="1" x14ac:dyDescent="0.3">
      <c r="D111" s="24"/>
    </row>
    <row r="112" spans="4:4" ht="12.75" customHeight="1" x14ac:dyDescent="0.3">
      <c r="D112" s="24"/>
    </row>
    <row r="113" spans="4:4" ht="12.75" customHeight="1" x14ac:dyDescent="0.3">
      <c r="D113" s="24"/>
    </row>
    <row r="114" spans="4:4" ht="12.75" customHeight="1" x14ac:dyDescent="0.3">
      <c r="D114" s="24"/>
    </row>
    <row r="115" spans="4:4" ht="12.75" customHeight="1" x14ac:dyDescent="0.3">
      <c r="D115" s="24"/>
    </row>
    <row r="116" spans="4:4" ht="12.75" customHeight="1" x14ac:dyDescent="0.3">
      <c r="D116" s="24"/>
    </row>
    <row r="117" spans="4:4" ht="12.75" customHeight="1" x14ac:dyDescent="0.3">
      <c r="D117" s="24"/>
    </row>
  </sheetData>
  <dataConsolidate/>
  <mergeCells count="52">
    <mergeCell ref="B45:C45"/>
    <mergeCell ref="B47:C47"/>
    <mergeCell ref="B43:C43"/>
    <mergeCell ref="B44:C44"/>
    <mergeCell ref="B50:K50"/>
    <mergeCell ref="A41:A44"/>
    <mergeCell ref="B39:C39"/>
    <mergeCell ref="B40:C40"/>
    <mergeCell ref="B41:C41"/>
    <mergeCell ref="A19:A40"/>
    <mergeCell ref="B25:C25"/>
    <mergeCell ref="B19:K19"/>
    <mergeCell ref="E15:E18"/>
    <mergeCell ref="B42:C42"/>
    <mergeCell ref="B26:C26"/>
    <mergeCell ref="B27:C27"/>
    <mergeCell ref="B33:C33"/>
    <mergeCell ref="B32:C32"/>
    <mergeCell ref="B31:C31"/>
    <mergeCell ref="B36:C36"/>
    <mergeCell ref="B37:K37"/>
    <mergeCell ref="B20:C20"/>
    <mergeCell ref="B21:C21"/>
    <mergeCell ref="B22:C22"/>
    <mergeCell ref="B23:C23"/>
    <mergeCell ref="B24:C24"/>
    <mergeCell ref="H13:K13"/>
    <mergeCell ref="H14:I14"/>
    <mergeCell ref="J14:K14"/>
    <mergeCell ref="F15:F18"/>
    <mergeCell ref="G15:G18"/>
    <mergeCell ref="B28:C28"/>
    <mergeCell ref="B29:C29"/>
    <mergeCell ref="B30:C30"/>
    <mergeCell ref="B34:C34"/>
    <mergeCell ref="B35:K35"/>
    <mergeCell ref="A13:A18"/>
    <mergeCell ref="L12:M12"/>
    <mergeCell ref="B1:G1"/>
    <mergeCell ref="H1:K1"/>
    <mergeCell ref="C3:K3"/>
    <mergeCell ref="C4:K4"/>
    <mergeCell ref="C5:K5"/>
    <mergeCell ref="C6:K6"/>
    <mergeCell ref="C7:K7"/>
    <mergeCell ref="C8:K8"/>
    <mergeCell ref="C9:K9"/>
    <mergeCell ref="A11:K11"/>
    <mergeCell ref="A12:K12"/>
    <mergeCell ref="B13:C18"/>
    <mergeCell ref="D13:D18"/>
    <mergeCell ref="E13:G14"/>
  </mergeCells>
  <conditionalFormatting sqref="E20:E34 E38:K47">
    <cfRule type="cellIs" dxfId="7" priority="3" operator="lessThan">
      <formula>0</formula>
    </cfRule>
  </conditionalFormatting>
  <conditionalFormatting sqref="E47:G47">
    <cfRule type="cellIs" dxfId="6" priority="14" operator="greaterThan">
      <formula>5800</formula>
    </cfRule>
  </conditionalFormatting>
  <conditionalFormatting sqref="G20:G34">
    <cfRule type="cellIs" dxfId="5" priority="2" operator="lessThan">
      <formula>0</formula>
    </cfRule>
  </conditionalFormatting>
  <conditionalFormatting sqref="H28:K28 F28:F34 H29:I29 J29:J30 H30 K30 H31:K34 E36:K36">
    <cfRule type="cellIs" dxfId="4" priority="4" operator="lessThan">
      <formula>0</formula>
    </cfRule>
  </conditionalFormatting>
  <pageMargins left="0.39370078740157483" right="0.39370078740157483" top="0.47" bottom="0.3937007874015748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39E3-B013-4BD3-B153-4FCC7E760796}">
  <dimension ref="A1:K118"/>
  <sheetViews>
    <sheetView tabSelected="1" topLeftCell="A40" workbookViewId="0">
      <selection activeCell="A19" sqref="A19:A44"/>
    </sheetView>
  </sheetViews>
  <sheetFormatPr defaultColWidth="9.33203125" defaultRowHeight="13.8" x14ac:dyDescent="0.3"/>
  <cols>
    <col min="1" max="1" width="6.109375" style="1" customWidth="1"/>
    <col min="2" max="2" width="37" style="25" customWidth="1"/>
    <col min="3" max="3" width="17.5546875" style="25" customWidth="1"/>
    <col min="4" max="4" width="9.33203125" style="15"/>
    <col min="5" max="7" width="6.33203125" style="1" customWidth="1"/>
    <col min="8" max="8" width="11.44140625" style="1" customWidth="1"/>
    <col min="9" max="11" width="12.33203125" style="1" customWidth="1"/>
    <col min="12" max="16384" width="9.33203125" style="1"/>
  </cols>
  <sheetData>
    <row r="1" spans="1:11" ht="14.25" hidden="1" customHeight="1" x14ac:dyDescent="0.3">
      <c r="B1" s="105" t="s">
        <v>0</v>
      </c>
      <c r="C1" s="105"/>
      <c r="D1" s="105"/>
      <c r="E1" s="105"/>
      <c r="F1" s="105"/>
      <c r="G1" s="105"/>
      <c r="H1" s="106" t="s">
        <v>1</v>
      </c>
      <c r="I1" s="106"/>
      <c r="J1" s="106"/>
      <c r="K1" s="106"/>
    </row>
    <row r="2" spans="1:11" ht="14.25" hidden="1" customHeight="1" x14ac:dyDescent="0.3"/>
    <row r="3" spans="1:11" ht="15" customHeight="1" x14ac:dyDescent="0.3">
      <c r="B3" s="25" t="s">
        <v>2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5" customHeight="1" x14ac:dyDescent="0.3">
      <c r="B4" s="25" t="s">
        <v>3</v>
      </c>
      <c r="C4" s="105" t="s">
        <v>4</v>
      </c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3">
      <c r="B5" s="25" t="s">
        <v>5</v>
      </c>
      <c r="C5" s="108" t="s">
        <v>43</v>
      </c>
      <c r="D5" s="108"/>
      <c r="E5" s="108"/>
      <c r="F5" s="108"/>
      <c r="G5" s="108"/>
      <c r="H5" s="108"/>
      <c r="I5" s="108"/>
      <c r="J5" s="108"/>
      <c r="K5" s="108"/>
    </row>
    <row r="6" spans="1:11" ht="17.7" customHeight="1" x14ac:dyDescent="0.3">
      <c r="B6" s="25" t="s">
        <v>6</v>
      </c>
      <c r="C6" s="109" t="s">
        <v>44</v>
      </c>
      <c r="D6" s="109"/>
      <c r="E6" s="109"/>
      <c r="F6" s="109"/>
      <c r="G6" s="109"/>
      <c r="H6" s="109"/>
      <c r="I6" s="109"/>
      <c r="J6" s="109"/>
      <c r="K6" s="109"/>
    </row>
    <row r="7" spans="1:11" ht="15" customHeight="1" x14ac:dyDescent="0.3">
      <c r="B7" s="25" t="s">
        <v>7</v>
      </c>
      <c r="C7" s="105" t="s">
        <v>63</v>
      </c>
      <c r="D7" s="105"/>
      <c r="E7" s="105"/>
      <c r="F7" s="105"/>
      <c r="G7" s="105"/>
      <c r="H7" s="105"/>
      <c r="I7" s="105"/>
      <c r="J7" s="105"/>
      <c r="K7" s="105"/>
    </row>
    <row r="8" spans="1:11" ht="15" customHeight="1" x14ac:dyDescent="0.3">
      <c r="B8" s="25" t="s">
        <v>8</v>
      </c>
      <c r="C8" s="105" t="s">
        <v>64</v>
      </c>
      <c r="D8" s="105"/>
      <c r="E8" s="105"/>
      <c r="F8" s="105"/>
      <c r="G8" s="105"/>
      <c r="H8" s="105"/>
      <c r="I8" s="105"/>
      <c r="J8" s="105"/>
      <c r="K8" s="105"/>
    </row>
    <row r="9" spans="1:11" ht="15" customHeight="1" x14ac:dyDescent="0.3">
      <c r="B9" s="25" t="s">
        <v>10</v>
      </c>
      <c r="C9" s="108" t="s">
        <v>11</v>
      </c>
      <c r="D9" s="108"/>
      <c r="E9" s="108"/>
      <c r="F9" s="108"/>
      <c r="G9" s="108"/>
      <c r="H9" s="108"/>
      <c r="I9" s="108"/>
      <c r="J9" s="108"/>
      <c r="K9" s="108"/>
    </row>
    <row r="10" spans="1:11" ht="13.8" customHeight="1" x14ac:dyDescent="0.3">
      <c r="D10" s="25"/>
      <c r="E10" s="25"/>
      <c r="F10" s="25"/>
      <c r="G10" s="25"/>
      <c r="H10" s="25"/>
      <c r="I10" s="25"/>
      <c r="J10" s="25"/>
      <c r="K10" s="25"/>
    </row>
    <row r="11" spans="1:11" ht="15" customHeight="1" x14ac:dyDescent="0.3">
      <c r="A11" s="110" t="s">
        <v>12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1" s="22" customFormat="1" ht="15" customHeight="1" x14ac:dyDescent="0.3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8" customHeight="1" x14ac:dyDescent="0.3">
      <c r="A13" s="102" t="s">
        <v>13</v>
      </c>
      <c r="B13" s="112" t="s">
        <v>14</v>
      </c>
      <c r="C13" s="113"/>
      <c r="D13" s="116" t="s">
        <v>15</v>
      </c>
      <c r="E13" s="127" t="s">
        <v>16</v>
      </c>
      <c r="F13" s="128"/>
      <c r="G13" s="129"/>
      <c r="H13" s="133" t="s">
        <v>17</v>
      </c>
      <c r="I13" s="133"/>
      <c r="J13" s="133"/>
      <c r="K13" s="133"/>
    </row>
    <row r="14" spans="1:11" ht="18" customHeight="1" x14ac:dyDescent="0.3">
      <c r="A14" s="103"/>
      <c r="B14" s="114"/>
      <c r="C14" s="115"/>
      <c r="D14" s="116"/>
      <c r="E14" s="130"/>
      <c r="F14" s="131"/>
      <c r="G14" s="132"/>
      <c r="H14" s="134" t="s">
        <v>18</v>
      </c>
      <c r="I14" s="135"/>
      <c r="J14" s="134" t="s">
        <v>19</v>
      </c>
      <c r="K14" s="135"/>
    </row>
    <row r="15" spans="1:11" ht="18" customHeight="1" x14ac:dyDescent="0.3">
      <c r="A15" s="103"/>
      <c r="B15" s="114"/>
      <c r="C15" s="115"/>
      <c r="D15" s="116"/>
      <c r="E15" s="139" t="s">
        <v>20</v>
      </c>
      <c r="F15" s="136" t="s">
        <v>21</v>
      </c>
      <c r="G15" s="137" t="s">
        <v>22</v>
      </c>
      <c r="H15" s="2" t="s">
        <v>23</v>
      </c>
      <c r="I15" s="33" t="s">
        <v>24</v>
      </c>
      <c r="J15" s="2" t="s">
        <v>25</v>
      </c>
      <c r="K15" s="33" t="s">
        <v>26</v>
      </c>
    </row>
    <row r="16" spans="1:11" ht="18" customHeight="1" x14ac:dyDescent="0.3">
      <c r="A16" s="103"/>
      <c r="B16" s="114"/>
      <c r="C16" s="115"/>
      <c r="D16" s="116"/>
      <c r="E16" s="140"/>
      <c r="F16" s="136"/>
      <c r="G16" s="138"/>
      <c r="H16" s="40">
        <v>16</v>
      </c>
      <c r="I16" s="34">
        <v>21</v>
      </c>
      <c r="J16" s="40">
        <v>16</v>
      </c>
      <c r="K16" s="34">
        <v>21</v>
      </c>
    </row>
    <row r="17" spans="1:11" ht="15" customHeight="1" x14ac:dyDescent="0.3">
      <c r="A17" s="103"/>
      <c r="B17" s="114"/>
      <c r="C17" s="115"/>
      <c r="D17" s="116"/>
      <c r="E17" s="140"/>
      <c r="F17" s="136"/>
      <c r="G17" s="138"/>
      <c r="H17" s="36" t="s">
        <v>27</v>
      </c>
      <c r="I17" s="35" t="s">
        <v>27</v>
      </c>
      <c r="J17" s="36" t="s">
        <v>27</v>
      </c>
      <c r="K17" s="35" t="s">
        <v>27</v>
      </c>
    </row>
    <row r="18" spans="1:11" ht="18" customHeight="1" x14ac:dyDescent="0.3">
      <c r="A18" s="103"/>
      <c r="B18" s="114"/>
      <c r="C18" s="115"/>
      <c r="D18" s="116"/>
      <c r="E18" s="140"/>
      <c r="F18" s="136"/>
      <c r="G18" s="138"/>
      <c r="H18" s="61" t="s">
        <v>28</v>
      </c>
      <c r="I18" s="62" t="s">
        <v>28</v>
      </c>
      <c r="J18" s="63" t="s">
        <v>28</v>
      </c>
      <c r="K18" s="62" t="s">
        <v>29</v>
      </c>
    </row>
    <row r="19" spans="1:11" ht="18" customHeight="1" x14ac:dyDescent="0.3">
      <c r="A19" s="158" t="s">
        <v>67</v>
      </c>
      <c r="B19" s="159" t="s">
        <v>30</v>
      </c>
      <c r="C19" s="160"/>
      <c r="D19" s="160"/>
      <c r="E19" s="160"/>
      <c r="F19" s="160"/>
      <c r="G19" s="160"/>
      <c r="H19" s="160"/>
      <c r="I19" s="160"/>
      <c r="J19" s="160"/>
      <c r="K19" s="160"/>
    </row>
    <row r="20" spans="1:11" ht="18" customHeight="1" x14ac:dyDescent="0.3">
      <c r="A20" s="158"/>
      <c r="B20" s="148" t="s">
        <v>46</v>
      </c>
      <c r="C20" s="149"/>
      <c r="D20" s="30">
        <v>2</v>
      </c>
      <c r="E20" s="78">
        <f>SUM(H20:K20)</f>
        <v>95</v>
      </c>
      <c r="F20" s="77">
        <v>4</v>
      </c>
      <c r="G20" s="42">
        <f t="shared" ref="G20:G34" si="0">E20-F20</f>
        <v>91</v>
      </c>
      <c r="H20" s="78">
        <v>32</v>
      </c>
      <c r="I20" s="42">
        <v>63</v>
      </c>
      <c r="J20" s="78"/>
      <c r="K20" s="42"/>
    </row>
    <row r="21" spans="1:11" ht="18" customHeight="1" x14ac:dyDescent="0.3">
      <c r="A21" s="158"/>
      <c r="B21" s="143" t="s">
        <v>47</v>
      </c>
      <c r="C21" s="144"/>
      <c r="D21" s="92">
        <v>3</v>
      </c>
      <c r="E21" s="74">
        <f t="shared" ref="E21:E34" si="1">SUM(H21:K21)</f>
        <v>143</v>
      </c>
      <c r="F21" s="73">
        <v>8</v>
      </c>
      <c r="G21" s="43">
        <f t="shared" si="0"/>
        <v>135</v>
      </c>
      <c r="H21" s="74">
        <v>48</v>
      </c>
      <c r="I21" s="43">
        <v>63</v>
      </c>
      <c r="J21" s="74">
        <v>32</v>
      </c>
      <c r="K21" s="43"/>
    </row>
    <row r="22" spans="1:11" ht="18" customHeight="1" x14ac:dyDescent="0.3">
      <c r="A22" s="158"/>
      <c r="B22" s="143" t="s">
        <v>48</v>
      </c>
      <c r="C22" s="144"/>
      <c r="D22" s="92">
        <v>2</v>
      </c>
      <c r="E22" s="74">
        <f t="shared" si="1"/>
        <v>63</v>
      </c>
      <c r="F22" s="73">
        <v>4</v>
      </c>
      <c r="G22" s="43">
        <f t="shared" si="0"/>
        <v>59</v>
      </c>
      <c r="H22" s="74"/>
      <c r="I22" s="43">
        <v>63</v>
      </c>
      <c r="J22" s="74"/>
      <c r="K22" s="43"/>
    </row>
    <row r="23" spans="1:11" ht="18" customHeight="1" x14ac:dyDescent="0.3">
      <c r="A23" s="158"/>
      <c r="B23" s="143" t="s">
        <v>49</v>
      </c>
      <c r="C23" s="144"/>
      <c r="D23" s="92">
        <v>2</v>
      </c>
      <c r="E23" s="74">
        <f t="shared" si="1"/>
        <v>74</v>
      </c>
      <c r="F23" s="73">
        <v>10</v>
      </c>
      <c r="G23" s="43">
        <f t="shared" si="0"/>
        <v>64</v>
      </c>
      <c r="H23" s="74">
        <v>32</v>
      </c>
      <c r="I23" s="43">
        <v>42</v>
      </c>
      <c r="J23" s="74"/>
      <c r="K23" s="43"/>
    </row>
    <row r="24" spans="1:11" ht="18" customHeight="1" x14ac:dyDescent="0.3">
      <c r="A24" s="158"/>
      <c r="B24" s="143" t="s">
        <v>50</v>
      </c>
      <c r="C24" s="144"/>
      <c r="D24" s="92">
        <v>3</v>
      </c>
      <c r="E24" s="74">
        <f t="shared" si="1"/>
        <v>143</v>
      </c>
      <c r="F24" s="73">
        <v>32</v>
      </c>
      <c r="G24" s="43">
        <f t="shared" si="0"/>
        <v>111</v>
      </c>
      <c r="H24" s="74">
        <v>48</v>
      </c>
      <c r="I24" s="43">
        <v>63</v>
      </c>
      <c r="J24" s="74">
        <v>32</v>
      </c>
      <c r="K24" s="43"/>
    </row>
    <row r="25" spans="1:11" ht="18" customHeight="1" x14ac:dyDescent="0.3">
      <c r="A25" s="158"/>
      <c r="B25" s="143" t="s">
        <v>51</v>
      </c>
      <c r="C25" s="144"/>
      <c r="D25" s="92">
        <v>2</v>
      </c>
      <c r="E25" s="74">
        <f t="shared" si="1"/>
        <v>116</v>
      </c>
      <c r="F25" s="73">
        <v>8</v>
      </c>
      <c r="G25" s="43">
        <f t="shared" si="0"/>
        <v>108</v>
      </c>
      <c r="H25" s="74">
        <v>32</v>
      </c>
      <c r="I25" s="43">
        <v>84</v>
      </c>
      <c r="J25" s="74"/>
      <c r="K25" s="43"/>
    </row>
    <row r="26" spans="1:11" ht="18" customHeight="1" x14ac:dyDescent="0.3">
      <c r="A26" s="158"/>
      <c r="B26" s="143" t="s">
        <v>52</v>
      </c>
      <c r="C26" s="144"/>
      <c r="D26" s="92">
        <v>4</v>
      </c>
      <c r="E26" s="74">
        <f t="shared" si="1"/>
        <v>106</v>
      </c>
      <c r="F26" s="73">
        <v>4</v>
      </c>
      <c r="G26" s="43">
        <f t="shared" si="0"/>
        <v>102</v>
      </c>
      <c r="H26" s="74"/>
      <c r="I26" s="43"/>
      <c r="J26" s="74">
        <v>64</v>
      </c>
      <c r="K26" s="43">
        <v>42</v>
      </c>
    </row>
    <row r="27" spans="1:11" ht="18" customHeight="1" x14ac:dyDescent="0.3">
      <c r="A27" s="158"/>
      <c r="B27" s="143" t="s">
        <v>53</v>
      </c>
      <c r="C27" s="144"/>
      <c r="D27" s="92">
        <v>3</v>
      </c>
      <c r="E27" s="74">
        <f t="shared" si="1"/>
        <v>48</v>
      </c>
      <c r="F27" s="73">
        <v>4</v>
      </c>
      <c r="G27" s="43">
        <f t="shared" si="0"/>
        <v>44</v>
      </c>
      <c r="H27" s="74"/>
      <c r="I27" s="43"/>
      <c r="J27" s="74">
        <v>48</v>
      </c>
      <c r="K27" s="43"/>
    </row>
    <row r="28" spans="1:11" ht="18" customHeight="1" x14ac:dyDescent="0.3">
      <c r="A28" s="158"/>
      <c r="B28" s="117" t="s">
        <v>54</v>
      </c>
      <c r="C28" s="118"/>
      <c r="D28" s="93">
        <v>3</v>
      </c>
      <c r="E28" s="74">
        <f t="shared" si="1"/>
        <v>95</v>
      </c>
      <c r="F28" s="76">
        <v>6</v>
      </c>
      <c r="G28" s="43">
        <f t="shared" si="0"/>
        <v>89</v>
      </c>
      <c r="H28" s="19"/>
      <c r="I28" s="79">
        <v>63</v>
      </c>
      <c r="J28" s="19">
        <v>32</v>
      </c>
      <c r="K28" s="79"/>
    </row>
    <row r="29" spans="1:11" ht="18" customHeight="1" x14ac:dyDescent="0.3">
      <c r="A29" s="158"/>
      <c r="B29" s="117" t="s">
        <v>55</v>
      </c>
      <c r="C29" s="118"/>
      <c r="D29" s="29">
        <v>4</v>
      </c>
      <c r="E29" s="74">
        <f t="shared" si="1"/>
        <v>132</v>
      </c>
      <c r="F29" s="76">
        <v>6</v>
      </c>
      <c r="G29" s="43">
        <f t="shared" si="0"/>
        <v>126</v>
      </c>
      <c r="H29" s="19"/>
      <c r="I29" s="79">
        <v>63</v>
      </c>
      <c r="J29" s="19">
        <v>48</v>
      </c>
      <c r="K29" s="79">
        <v>21</v>
      </c>
    </row>
    <row r="30" spans="1:11" ht="18" customHeight="1" x14ac:dyDescent="0.3">
      <c r="A30" s="158"/>
      <c r="B30" s="119" t="s">
        <v>56</v>
      </c>
      <c r="C30" s="120"/>
      <c r="D30" s="28">
        <v>3</v>
      </c>
      <c r="E30" s="74">
        <f t="shared" si="1"/>
        <v>127</v>
      </c>
      <c r="F30" s="76">
        <v>6</v>
      </c>
      <c r="G30" s="43">
        <f t="shared" si="0"/>
        <v>121</v>
      </c>
      <c r="H30" s="19"/>
      <c r="I30" s="79">
        <v>63</v>
      </c>
      <c r="J30" s="19">
        <v>64</v>
      </c>
      <c r="K30" s="79"/>
    </row>
    <row r="31" spans="1:11" ht="18" customHeight="1" x14ac:dyDescent="0.3">
      <c r="A31" s="158"/>
      <c r="B31" s="119" t="s">
        <v>57</v>
      </c>
      <c r="C31" s="120"/>
      <c r="D31" s="29">
        <v>4</v>
      </c>
      <c r="E31" s="74">
        <f t="shared" si="1"/>
        <v>63</v>
      </c>
      <c r="F31" s="76">
        <v>8</v>
      </c>
      <c r="G31" s="43">
        <f t="shared" si="0"/>
        <v>55</v>
      </c>
      <c r="H31" s="19"/>
      <c r="I31" s="79"/>
      <c r="J31" s="19"/>
      <c r="K31" s="79">
        <v>63</v>
      </c>
    </row>
    <row r="32" spans="1:11" ht="18" customHeight="1" x14ac:dyDescent="0.3">
      <c r="A32" s="158"/>
      <c r="B32" s="119" t="s">
        <v>58</v>
      </c>
      <c r="C32" s="120"/>
      <c r="D32" s="29">
        <v>4</v>
      </c>
      <c r="E32" s="74">
        <f t="shared" si="1"/>
        <v>69</v>
      </c>
      <c r="F32" s="76">
        <v>8</v>
      </c>
      <c r="G32" s="43">
        <f t="shared" si="0"/>
        <v>61</v>
      </c>
      <c r="H32" s="75"/>
      <c r="I32" s="20"/>
      <c r="J32" s="21">
        <v>48</v>
      </c>
      <c r="K32" s="20">
        <v>21</v>
      </c>
    </row>
    <row r="33" spans="1:11" ht="18" customHeight="1" x14ac:dyDescent="0.3">
      <c r="A33" s="158"/>
      <c r="B33" s="119" t="s">
        <v>59</v>
      </c>
      <c r="C33" s="120"/>
      <c r="D33" s="29">
        <v>4</v>
      </c>
      <c r="E33" s="74">
        <f t="shared" si="1"/>
        <v>95</v>
      </c>
      <c r="F33" s="76">
        <v>6</v>
      </c>
      <c r="G33" s="43">
        <f t="shared" si="0"/>
        <v>89</v>
      </c>
      <c r="H33" s="75">
        <v>32</v>
      </c>
      <c r="I33" s="20">
        <v>42</v>
      </c>
      <c r="J33" s="21"/>
      <c r="K33" s="20">
        <v>21</v>
      </c>
    </row>
    <row r="34" spans="1:11" ht="18" customHeight="1" x14ac:dyDescent="0.3">
      <c r="A34" s="158"/>
      <c r="B34" s="121" t="s">
        <v>60</v>
      </c>
      <c r="C34" s="122"/>
      <c r="D34" s="31">
        <v>4</v>
      </c>
      <c r="E34" s="11">
        <f t="shared" si="1"/>
        <v>147</v>
      </c>
      <c r="F34" s="83">
        <v>12</v>
      </c>
      <c r="G34" s="44">
        <f t="shared" si="0"/>
        <v>135</v>
      </c>
      <c r="H34" s="75"/>
      <c r="I34" s="20"/>
      <c r="J34" s="21">
        <v>64</v>
      </c>
      <c r="K34" s="20">
        <v>83</v>
      </c>
    </row>
    <row r="35" spans="1:11" ht="18" customHeight="1" x14ac:dyDescent="0.3">
      <c r="A35" s="158"/>
      <c r="B35" s="123" t="s">
        <v>31</v>
      </c>
      <c r="C35" s="124"/>
      <c r="D35" s="124"/>
      <c r="E35" s="124"/>
      <c r="F35" s="124"/>
      <c r="G35" s="124"/>
      <c r="H35" s="125"/>
      <c r="I35" s="125"/>
      <c r="J35" s="125"/>
      <c r="K35" s="126"/>
    </row>
    <row r="36" spans="1:11" ht="18" customHeight="1" x14ac:dyDescent="0.3">
      <c r="A36" s="158"/>
      <c r="B36" s="145" t="s">
        <v>32</v>
      </c>
      <c r="C36" s="142"/>
      <c r="D36" s="27">
        <v>4</v>
      </c>
      <c r="E36" s="59">
        <f>SUM(H36:K36)</f>
        <v>80</v>
      </c>
      <c r="F36" s="46">
        <v>60</v>
      </c>
      <c r="G36" s="8">
        <f t="shared" ref="G36:G38" si="2">E36-F36</f>
        <v>20</v>
      </c>
      <c r="H36" s="59">
        <v>16</v>
      </c>
      <c r="I36" s="64">
        <v>21</v>
      </c>
      <c r="J36" s="59">
        <v>16</v>
      </c>
      <c r="K36" s="91">
        <v>27</v>
      </c>
    </row>
    <row r="37" spans="1:11" ht="18" customHeight="1" x14ac:dyDescent="0.3">
      <c r="A37" s="158"/>
      <c r="B37" s="146" t="s">
        <v>33</v>
      </c>
      <c r="C37" s="145"/>
      <c r="D37" s="145"/>
      <c r="E37" s="145"/>
      <c r="F37" s="145"/>
      <c r="G37" s="145"/>
      <c r="H37" s="145"/>
      <c r="I37" s="145"/>
      <c r="J37" s="145"/>
      <c r="K37" s="147"/>
    </row>
    <row r="38" spans="1:11" ht="18" customHeight="1" x14ac:dyDescent="0.3">
      <c r="A38" s="158"/>
      <c r="B38" s="80" t="s">
        <v>61</v>
      </c>
      <c r="C38" s="50"/>
      <c r="D38" s="30">
        <v>4</v>
      </c>
      <c r="E38" s="70">
        <f>SUM(H38:K38)</f>
        <v>137</v>
      </c>
      <c r="F38" s="46">
        <v>16</v>
      </c>
      <c r="G38" s="8">
        <f t="shared" si="2"/>
        <v>121</v>
      </c>
      <c r="H38" s="70"/>
      <c r="I38" s="71">
        <v>42</v>
      </c>
      <c r="J38" s="21">
        <v>32</v>
      </c>
      <c r="K38" s="20">
        <v>63</v>
      </c>
    </row>
    <row r="39" spans="1:11" ht="18" hidden="1" customHeight="1" x14ac:dyDescent="0.3">
      <c r="A39" s="158"/>
      <c r="B39" s="152"/>
      <c r="C39" s="153"/>
      <c r="D39" s="68"/>
      <c r="E39" s="65"/>
      <c r="F39" s="66"/>
      <c r="G39" s="67"/>
      <c r="H39" s="39"/>
      <c r="I39" s="69"/>
      <c r="J39" s="72"/>
      <c r="K39" s="82"/>
    </row>
    <row r="40" spans="1:11" ht="18" customHeight="1" x14ac:dyDescent="0.3">
      <c r="A40" s="158"/>
      <c r="B40" s="154" t="s">
        <v>34</v>
      </c>
      <c r="C40" s="155"/>
      <c r="D40" s="53"/>
      <c r="E40" s="26">
        <f>SUM(E28:E34,E36,E38)</f>
        <v>945</v>
      </c>
      <c r="F40" s="9"/>
      <c r="G40" s="9"/>
      <c r="H40" s="9">
        <f>SUM(H20:H34,H36,H38)</f>
        <v>240</v>
      </c>
      <c r="I40" s="9">
        <f t="shared" ref="I40:K40" si="3">SUM(I20:I34,I36,I38)</f>
        <v>672</v>
      </c>
      <c r="J40" s="9">
        <f t="shared" si="3"/>
        <v>480</v>
      </c>
      <c r="K40" s="10">
        <f t="shared" si="3"/>
        <v>341</v>
      </c>
    </row>
    <row r="41" spans="1:11" ht="18" customHeight="1" x14ac:dyDescent="0.3">
      <c r="A41" s="150" t="s">
        <v>68</v>
      </c>
      <c r="B41" s="156" t="s">
        <v>65</v>
      </c>
      <c r="C41" s="157"/>
      <c r="D41" s="94"/>
      <c r="E41" s="7">
        <v>206</v>
      </c>
      <c r="F41" s="16">
        <v>0</v>
      </c>
      <c r="G41" s="8">
        <f t="shared" ref="G41:G43" si="4">E41-F41</f>
        <v>206</v>
      </c>
      <c r="H41" s="18"/>
      <c r="I41" s="17"/>
      <c r="J41" s="18">
        <v>80</v>
      </c>
      <c r="K41" s="17">
        <v>126</v>
      </c>
    </row>
    <row r="42" spans="1:11" ht="18" customHeight="1" x14ac:dyDescent="0.3">
      <c r="A42" s="150"/>
      <c r="B42" s="141" t="s">
        <v>35</v>
      </c>
      <c r="C42" s="142"/>
      <c r="D42" s="27"/>
      <c r="E42" s="47">
        <f>SUM(E43:E43)</f>
        <v>245</v>
      </c>
      <c r="F42" s="4">
        <f>SUM(F43:F43)</f>
        <v>20</v>
      </c>
      <c r="G42" s="5">
        <f>SUM(G43:G43)</f>
        <v>225</v>
      </c>
      <c r="H42" s="47">
        <f>SUM(H41:H41)</f>
        <v>0</v>
      </c>
      <c r="I42" s="81">
        <v>63</v>
      </c>
      <c r="J42" s="47">
        <f>SUM(J41:J41)</f>
        <v>80</v>
      </c>
      <c r="K42" s="48">
        <f>SUM(K41:K41)</f>
        <v>126</v>
      </c>
    </row>
    <row r="43" spans="1:11" ht="18" customHeight="1" x14ac:dyDescent="0.3">
      <c r="A43" s="150"/>
      <c r="B43" s="165" t="s">
        <v>62</v>
      </c>
      <c r="C43" s="166"/>
      <c r="D43" s="28">
        <v>4</v>
      </c>
      <c r="E43" s="7">
        <f>SUM(H43:K43)</f>
        <v>245</v>
      </c>
      <c r="F43" s="16">
        <v>20</v>
      </c>
      <c r="G43" s="8">
        <f t="shared" si="4"/>
        <v>225</v>
      </c>
      <c r="H43" s="18"/>
      <c r="I43" s="17">
        <v>63</v>
      </c>
      <c r="J43" s="18">
        <v>80</v>
      </c>
      <c r="K43" s="100">
        <v>102</v>
      </c>
    </row>
    <row r="44" spans="1:11" ht="18" customHeight="1" x14ac:dyDescent="0.3">
      <c r="A44" s="151"/>
      <c r="B44" s="167" t="s">
        <v>36</v>
      </c>
      <c r="C44" s="168"/>
      <c r="D44" s="52"/>
      <c r="E44" s="85">
        <f>SUM(E41:E41)</f>
        <v>206</v>
      </c>
      <c r="F44" s="86">
        <f>SUM(F41:F41)</f>
        <v>0</v>
      </c>
      <c r="G44" s="84">
        <f>SUM(G41:G41)</f>
        <v>206</v>
      </c>
      <c r="H44" s="87">
        <f>SUM(H41:H41,H43)</f>
        <v>0</v>
      </c>
      <c r="I44" s="88">
        <f>SUM(I41:I41,I43)</f>
        <v>63</v>
      </c>
      <c r="J44" s="87">
        <f>SUM(J41:J41,J43)</f>
        <v>160</v>
      </c>
      <c r="K44" s="89">
        <f>SUM(K41:K41,K43)</f>
        <v>228</v>
      </c>
    </row>
    <row r="45" spans="1:11" ht="18" customHeight="1" x14ac:dyDescent="0.3">
      <c r="B45" s="161" t="s">
        <v>37</v>
      </c>
      <c r="C45" s="162"/>
      <c r="D45" s="27"/>
      <c r="E45" s="3">
        <f>SUM(E43)</f>
        <v>245</v>
      </c>
      <c r="F45" s="45"/>
      <c r="G45" s="43"/>
      <c r="H45" s="3">
        <f>SUM(H43:H43)</f>
        <v>0</v>
      </c>
      <c r="I45" s="4">
        <f>SUM(I43:I43)</f>
        <v>63</v>
      </c>
      <c r="J45" s="3">
        <f>SUM(J43:J43)</f>
        <v>80</v>
      </c>
      <c r="K45" s="6">
        <f>SUM(K43:K43)</f>
        <v>102</v>
      </c>
    </row>
    <row r="46" spans="1:11" ht="18" customHeight="1" x14ac:dyDescent="0.3">
      <c r="B46" s="13" t="s">
        <v>38</v>
      </c>
      <c r="C46" s="38"/>
      <c r="D46" s="32"/>
      <c r="E46" s="14"/>
      <c r="F46" s="14"/>
      <c r="G46" s="5"/>
      <c r="H46" s="49">
        <f>H47/H16</f>
        <v>15</v>
      </c>
      <c r="I46" s="37">
        <f>I47/I16</f>
        <v>35</v>
      </c>
      <c r="J46" s="90">
        <f>J47/J16</f>
        <v>40</v>
      </c>
      <c r="K46" s="37">
        <f>K47/K16</f>
        <v>27.095238095238095</v>
      </c>
    </row>
    <row r="47" spans="1:11" ht="18" customHeight="1" x14ac:dyDescent="0.3">
      <c r="B47" s="163" t="s">
        <v>39</v>
      </c>
      <c r="C47" s="164"/>
      <c r="D47" s="27"/>
      <c r="E47" s="101">
        <f>SUM(H47:K47)</f>
        <v>2184</v>
      </c>
      <c r="F47" s="51">
        <f>SUM(F20:F34,F36,F41:F41,F43)</f>
        <v>206</v>
      </c>
      <c r="G47" s="51">
        <f>SUM(G20:G34,G36,G38,G41:G41,G43)</f>
        <v>1962</v>
      </c>
      <c r="H47" s="3">
        <f>SUM(H20:H34,H36,H38,H41:H41,H43)</f>
        <v>240</v>
      </c>
      <c r="I47" s="4">
        <f>SUM(I20:I34,I36,I38,I41:I41,I43)</f>
        <v>735</v>
      </c>
      <c r="J47" s="3">
        <f>SUM(J20:J34,J36,J38,J41:J41,J43)</f>
        <v>640</v>
      </c>
      <c r="K47" s="6">
        <f>SUM(K20:K34,K36,K38,K41:K41,K43)</f>
        <v>569</v>
      </c>
    </row>
    <row r="48" spans="1:11" ht="14.25" customHeight="1" x14ac:dyDescent="0.3">
      <c r="D48" s="24"/>
      <c r="F48" s="41">
        <f>F47/E47</f>
        <v>9.432234432234432E-2</v>
      </c>
      <c r="G48" s="41">
        <f>G47/E47</f>
        <v>0.89835164835164838</v>
      </c>
      <c r="J48" s="99"/>
    </row>
    <row r="49" spans="2:11" s="22" customFormat="1" ht="14.25" customHeight="1" x14ac:dyDescent="0.3">
      <c r="B49" s="25" t="s">
        <v>40</v>
      </c>
      <c r="C49" s="25"/>
      <c r="D49" s="24"/>
    </row>
    <row r="50" spans="2:11" s="22" customFormat="1" ht="51.75" customHeight="1" x14ac:dyDescent="0.3">
      <c r="B50" s="169" t="s">
        <v>66</v>
      </c>
      <c r="C50" s="169"/>
      <c r="D50" s="169"/>
      <c r="E50" s="169"/>
      <c r="F50" s="169"/>
      <c r="G50" s="169"/>
      <c r="H50" s="169"/>
      <c r="I50" s="169"/>
      <c r="J50" s="169"/>
      <c r="K50" s="169"/>
    </row>
    <row r="51" spans="2:11" s="22" customFormat="1" ht="14.25" customHeight="1" x14ac:dyDescent="0.3">
      <c r="B51" s="54" t="s">
        <v>41</v>
      </c>
      <c r="C51" s="54"/>
      <c r="D51" s="23"/>
    </row>
    <row r="52" spans="2:11" s="22" customFormat="1" ht="14.25" customHeight="1" x14ac:dyDescent="0.3">
      <c r="B52" s="54" t="s">
        <v>42</v>
      </c>
      <c r="C52" s="54"/>
      <c r="D52" s="23"/>
    </row>
    <row r="53" spans="2:11" s="22" customFormat="1" ht="14.25" customHeight="1" x14ac:dyDescent="0.3">
      <c r="B53" s="54" t="s">
        <v>42</v>
      </c>
      <c r="C53" s="54"/>
      <c r="D53" s="23"/>
    </row>
    <row r="55" spans="2:11" s="22" customFormat="1" ht="14.25" customHeight="1" x14ac:dyDescent="0.3">
      <c r="B55" s="55"/>
      <c r="C55" s="54"/>
      <c r="D55" s="23"/>
    </row>
    <row r="56" spans="2:11" s="22" customFormat="1" ht="14.25" customHeight="1" x14ac:dyDescent="0.3">
      <c r="B56" s="54"/>
      <c r="C56" s="54"/>
      <c r="D56" s="23"/>
    </row>
    <row r="57" spans="2:11" s="22" customFormat="1" ht="14.25" customHeight="1" x14ac:dyDescent="0.3">
      <c r="B57" s="57"/>
      <c r="C57" s="57"/>
      <c r="D57" s="58"/>
      <c r="E57" s="56"/>
      <c r="F57" s="56"/>
      <c r="G57" s="56"/>
      <c r="H57" s="56"/>
      <c r="I57" s="56"/>
      <c r="J57" s="56"/>
      <c r="K57" s="56"/>
    </row>
    <row r="58" spans="2:11" ht="12.75" customHeight="1" x14ac:dyDescent="0.3">
      <c r="D58" s="24"/>
    </row>
    <row r="59" spans="2:11" ht="12.75" customHeight="1" x14ac:dyDescent="0.3">
      <c r="D59" s="24"/>
    </row>
    <row r="60" spans="2:11" ht="12.75" customHeight="1" x14ac:dyDescent="0.3">
      <c r="D60" s="24"/>
    </row>
    <row r="61" spans="2:11" ht="12.75" customHeight="1" x14ac:dyDescent="0.3">
      <c r="D61" s="24"/>
    </row>
    <row r="62" spans="2:11" ht="12.75" customHeight="1" x14ac:dyDescent="0.3">
      <c r="D62" s="24"/>
    </row>
    <row r="63" spans="2:11" ht="12.75" customHeight="1" x14ac:dyDescent="0.3">
      <c r="D63" s="24"/>
    </row>
    <row r="64" spans="2:11" ht="12.75" customHeight="1" x14ac:dyDescent="0.3">
      <c r="D64" s="24"/>
    </row>
    <row r="65" spans="4:4" ht="12.75" customHeight="1" x14ac:dyDescent="0.3">
      <c r="D65" s="24"/>
    </row>
    <row r="66" spans="4:4" ht="12.75" customHeight="1" x14ac:dyDescent="0.3">
      <c r="D66" s="24"/>
    </row>
    <row r="67" spans="4:4" ht="12.75" customHeight="1" x14ac:dyDescent="0.3">
      <c r="D67" s="24"/>
    </row>
    <row r="68" spans="4:4" ht="12.75" customHeight="1" x14ac:dyDescent="0.3">
      <c r="D68" s="24"/>
    </row>
    <row r="69" spans="4:4" ht="12.75" customHeight="1" x14ac:dyDescent="0.3">
      <c r="D69" s="24"/>
    </row>
    <row r="70" spans="4:4" ht="12.75" customHeight="1" x14ac:dyDescent="0.3">
      <c r="D70" s="24"/>
    </row>
    <row r="71" spans="4:4" ht="12.75" customHeight="1" x14ac:dyDescent="0.3">
      <c r="D71" s="24"/>
    </row>
    <row r="72" spans="4:4" ht="12.75" customHeight="1" x14ac:dyDescent="0.3">
      <c r="D72" s="24"/>
    </row>
    <row r="73" spans="4:4" ht="12.75" customHeight="1" x14ac:dyDescent="0.3">
      <c r="D73" s="24"/>
    </row>
    <row r="74" spans="4:4" ht="12.75" customHeight="1" x14ac:dyDescent="0.3">
      <c r="D74" s="24"/>
    </row>
    <row r="75" spans="4:4" ht="12.75" customHeight="1" x14ac:dyDescent="0.3">
      <c r="D75" s="24"/>
    </row>
    <row r="76" spans="4:4" ht="12.75" customHeight="1" x14ac:dyDescent="0.3">
      <c r="D76" s="24"/>
    </row>
    <row r="77" spans="4:4" ht="12.75" customHeight="1" x14ac:dyDescent="0.3">
      <c r="D77" s="24"/>
    </row>
    <row r="78" spans="4:4" ht="12.75" customHeight="1" x14ac:dyDescent="0.3">
      <c r="D78" s="24"/>
    </row>
    <row r="79" spans="4:4" ht="12.75" customHeight="1" x14ac:dyDescent="0.3">
      <c r="D79" s="24"/>
    </row>
    <row r="80" spans="4:4" ht="12.75" customHeight="1" x14ac:dyDescent="0.3">
      <c r="D80" s="24"/>
    </row>
    <row r="81" spans="4:4" ht="12.75" customHeight="1" x14ac:dyDescent="0.3">
      <c r="D81" s="24"/>
    </row>
    <row r="82" spans="4:4" ht="12.75" customHeight="1" x14ac:dyDescent="0.3">
      <c r="D82" s="24"/>
    </row>
    <row r="83" spans="4:4" ht="12.75" customHeight="1" x14ac:dyDescent="0.3">
      <c r="D83" s="24"/>
    </row>
    <row r="84" spans="4:4" ht="12.75" customHeight="1" x14ac:dyDescent="0.3">
      <c r="D84" s="24"/>
    </row>
    <row r="85" spans="4:4" ht="12.75" customHeight="1" x14ac:dyDescent="0.3">
      <c r="D85" s="24"/>
    </row>
    <row r="86" spans="4:4" ht="12.75" customHeight="1" x14ac:dyDescent="0.3">
      <c r="D86" s="24"/>
    </row>
    <row r="87" spans="4:4" ht="12.75" customHeight="1" x14ac:dyDescent="0.3">
      <c r="D87" s="24"/>
    </row>
    <row r="88" spans="4:4" ht="12.75" customHeight="1" x14ac:dyDescent="0.3">
      <c r="D88" s="24"/>
    </row>
    <row r="89" spans="4:4" ht="12.75" customHeight="1" x14ac:dyDescent="0.3">
      <c r="D89" s="24"/>
    </row>
    <row r="90" spans="4:4" ht="12.75" customHeight="1" x14ac:dyDescent="0.3">
      <c r="D90" s="24"/>
    </row>
    <row r="91" spans="4:4" ht="12.75" customHeight="1" x14ac:dyDescent="0.3">
      <c r="D91" s="24"/>
    </row>
    <row r="92" spans="4:4" ht="12.75" customHeight="1" x14ac:dyDescent="0.3">
      <c r="D92" s="24"/>
    </row>
    <row r="93" spans="4:4" ht="12.75" customHeight="1" x14ac:dyDescent="0.3">
      <c r="D93" s="24"/>
    </row>
    <row r="94" spans="4:4" ht="12.75" customHeight="1" x14ac:dyDescent="0.3">
      <c r="D94" s="24"/>
    </row>
    <row r="95" spans="4:4" ht="12.75" customHeight="1" x14ac:dyDescent="0.3">
      <c r="D95" s="24"/>
    </row>
    <row r="96" spans="4:4" ht="12.75" customHeight="1" x14ac:dyDescent="0.3">
      <c r="D96" s="24"/>
    </row>
    <row r="97" spans="4:4" ht="12.75" customHeight="1" x14ac:dyDescent="0.3">
      <c r="D97" s="24"/>
    </row>
    <row r="98" spans="4:4" ht="12.75" customHeight="1" x14ac:dyDescent="0.3">
      <c r="D98" s="24"/>
    </row>
    <row r="99" spans="4:4" ht="12.75" customHeight="1" x14ac:dyDescent="0.3">
      <c r="D99" s="24"/>
    </row>
    <row r="100" spans="4:4" ht="12.75" customHeight="1" x14ac:dyDescent="0.3">
      <c r="D100" s="24"/>
    </row>
    <row r="101" spans="4:4" ht="12.75" customHeight="1" x14ac:dyDescent="0.3">
      <c r="D101" s="24"/>
    </row>
    <row r="102" spans="4:4" ht="12.75" customHeight="1" x14ac:dyDescent="0.3">
      <c r="D102" s="24"/>
    </row>
    <row r="103" spans="4:4" ht="12.75" customHeight="1" x14ac:dyDescent="0.3">
      <c r="D103" s="24"/>
    </row>
    <row r="104" spans="4:4" ht="12.75" customHeight="1" x14ac:dyDescent="0.3">
      <c r="D104" s="24"/>
    </row>
    <row r="105" spans="4:4" ht="12.75" customHeight="1" x14ac:dyDescent="0.3">
      <c r="D105" s="24"/>
    </row>
    <row r="106" spans="4:4" ht="12.75" customHeight="1" x14ac:dyDescent="0.3">
      <c r="D106" s="24"/>
    </row>
    <row r="107" spans="4:4" ht="12.75" customHeight="1" x14ac:dyDescent="0.3">
      <c r="D107" s="24"/>
    </row>
    <row r="108" spans="4:4" ht="12.75" customHeight="1" x14ac:dyDescent="0.3">
      <c r="D108" s="24"/>
    </row>
    <row r="109" spans="4:4" ht="12.75" customHeight="1" x14ac:dyDescent="0.3">
      <c r="D109" s="24"/>
    </row>
    <row r="110" spans="4:4" ht="12.75" customHeight="1" x14ac:dyDescent="0.3">
      <c r="D110" s="24"/>
    </row>
    <row r="111" spans="4:4" ht="12.75" customHeight="1" x14ac:dyDescent="0.3">
      <c r="D111" s="24"/>
    </row>
    <row r="112" spans="4:4" ht="12.75" customHeight="1" x14ac:dyDescent="0.3">
      <c r="D112" s="24"/>
    </row>
    <row r="113" spans="4:4" ht="12.75" customHeight="1" x14ac:dyDescent="0.3">
      <c r="D113" s="24"/>
    </row>
    <row r="114" spans="4:4" ht="12.75" customHeight="1" x14ac:dyDescent="0.3">
      <c r="D114" s="24"/>
    </row>
    <row r="115" spans="4:4" ht="12.75" customHeight="1" x14ac:dyDescent="0.3">
      <c r="D115" s="24"/>
    </row>
    <row r="116" spans="4:4" ht="12.75" customHeight="1" x14ac:dyDescent="0.3">
      <c r="D116" s="24"/>
    </row>
    <row r="117" spans="4:4" ht="12.75" customHeight="1" x14ac:dyDescent="0.3">
      <c r="D117" s="24"/>
    </row>
    <row r="118" spans="4:4" ht="12.75" customHeight="1" x14ac:dyDescent="0.3">
      <c r="D118" s="24"/>
    </row>
  </sheetData>
  <mergeCells count="51">
    <mergeCell ref="B50:K50"/>
    <mergeCell ref="B45:C45"/>
    <mergeCell ref="B47:C47"/>
    <mergeCell ref="B42:C42"/>
    <mergeCell ref="B43:C43"/>
    <mergeCell ref="B44:C44"/>
    <mergeCell ref="B33:C33"/>
    <mergeCell ref="B34:C34"/>
    <mergeCell ref="A41:A44"/>
    <mergeCell ref="B41:C41"/>
    <mergeCell ref="B36:C36"/>
    <mergeCell ref="B37:K37"/>
    <mergeCell ref="B39:C39"/>
    <mergeCell ref="B40:C40"/>
    <mergeCell ref="A19:A40"/>
    <mergeCell ref="B19:K19"/>
    <mergeCell ref="B20:C20"/>
    <mergeCell ref="B21:C21"/>
    <mergeCell ref="B22:C22"/>
    <mergeCell ref="B23:C23"/>
    <mergeCell ref="B35:K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13:A18"/>
    <mergeCell ref="B13:C18"/>
    <mergeCell ref="D13:D18"/>
    <mergeCell ref="E13:G14"/>
    <mergeCell ref="H13:K13"/>
    <mergeCell ref="H14:I14"/>
    <mergeCell ref="J14:K14"/>
    <mergeCell ref="E15:E18"/>
    <mergeCell ref="F15:F18"/>
    <mergeCell ref="G15:G18"/>
    <mergeCell ref="C7:K7"/>
    <mergeCell ref="C8:K8"/>
    <mergeCell ref="C9:K9"/>
    <mergeCell ref="A11:K11"/>
    <mergeCell ref="A12:K12"/>
    <mergeCell ref="C6:K6"/>
    <mergeCell ref="B1:G1"/>
    <mergeCell ref="H1:K1"/>
    <mergeCell ref="C3:K3"/>
    <mergeCell ref="C4:K4"/>
    <mergeCell ref="C5:K5"/>
  </mergeCells>
  <conditionalFormatting sqref="E20:E34 E38:K47">
    <cfRule type="cellIs" dxfId="3" priority="3" operator="lessThan">
      <formula>0</formula>
    </cfRule>
  </conditionalFormatting>
  <conditionalFormatting sqref="E47:G47">
    <cfRule type="cellIs" dxfId="2" priority="14" operator="greaterThan">
      <formula>5800</formula>
    </cfRule>
  </conditionalFormatting>
  <conditionalFormatting sqref="F28:F34 H28:K34 E36:K36">
    <cfRule type="cellIs" dxfId="1" priority="4" operator="lessThan">
      <formula>0</formula>
    </cfRule>
  </conditionalFormatting>
  <conditionalFormatting sqref="G20:G34">
    <cfRule type="cellIs" dxfId="0" priority="2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9c787b-86fa-46b7-82b5-b5a01fd7d54d">
      <Terms xmlns="http://schemas.microsoft.com/office/infopath/2007/PartnerControls"/>
    </lcf76f155ced4ddcb4097134ff3c332f>
    <TaxCatchAll xmlns="b46cec30-3c96-49ba-8e80-c1db7ce5db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B98BB4B34F2884EBFE5D98E9C8C082A" ma:contentTypeVersion="19" ma:contentTypeDescription="Izveidot jaunu dokumentu." ma:contentTypeScope="" ma:versionID="8d971c711bdbff3c11e3f4d89a9dc7e8">
  <xsd:schema xmlns:xsd="http://www.w3.org/2001/XMLSchema" xmlns:xs="http://www.w3.org/2001/XMLSchema" xmlns:p="http://schemas.microsoft.com/office/2006/metadata/properties" xmlns:ns2="b46cec30-3c96-49ba-8e80-c1db7ce5db41" xmlns:ns3="bf9c787b-86fa-46b7-82b5-b5a01fd7d54d" targetNamespace="http://schemas.microsoft.com/office/2006/metadata/properties" ma:root="true" ma:fieldsID="d847abb68d33df405200deeeacea6cf3" ns2:_="" ns3:_="">
    <xsd:import namespace="b46cec30-3c96-49ba-8e80-c1db7ce5db41"/>
    <xsd:import namespace="bf9c787b-86fa-46b7-82b5-b5a01fd7d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ec30-3c96-49ba-8e80-c1db7ce5db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5df50f-fd52-48f7-a593-cd827f66359d}" ma:internalName="TaxCatchAll" ma:showField="CatchAllData" ma:web="b46cec30-3c96-49ba-8e80-c1db7ce5d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c787b-86fa-46b7-82b5-b5a01fd7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5BEFF1-D6AD-4093-AA3C-3FB96A17816D}">
  <ds:schemaRefs>
    <ds:schemaRef ds:uri="http://schemas.microsoft.com/office/2006/metadata/properties"/>
    <ds:schemaRef ds:uri="http://schemas.microsoft.com/office/infopath/2007/PartnerControls"/>
    <ds:schemaRef ds:uri="bf9c787b-86fa-46b7-82b5-b5a01fd7d54d"/>
    <ds:schemaRef ds:uri="b46cec30-3c96-49ba-8e80-c1db7ce5db41"/>
  </ds:schemaRefs>
</ds:datastoreItem>
</file>

<file path=customXml/itemProps2.xml><?xml version="1.0" encoding="utf-8"?>
<ds:datastoreItem xmlns:ds="http://schemas.openxmlformats.org/officeDocument/2006/customXml" ds:itemID="{D3207624-E7D7-43ED-B7D7-257E601CD0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C7E984-1DB2-4F54-B3BD-A36C8B227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ec30-3c96-49ba-8e80-c1db7ce5db41"/>
    <ds:schemaRef ds:uri="bf9c787b-86fa-46b7-82b5-b5a01fd7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Tālākizgl_MP_1200_Maksla-Diz</vt:lpstr>
      <vt:lpstr>Tālākizgl_MP_2184_Maksla_Diz</vt:lpstr>
      <vt:lpstr>'Tālākizgl_MP_1200_Maksla-Diz'!Drukas_apgabals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Māra Kalve</cp:lastModifiedBy>
  <cp:revision/>
  <dcterms:created xsi:type="dcterms:W3CDTF">2016-04-22T10:11:53Z</dcterms:created>
  <dcterms:modified xsi:type="dcterms:W3CDTF">2026-02-25T13:36:06Z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0x0101007B98BB4B34F2884EBFE5D98E9C8C082A</vt:lpwstr>
  </property>
  <property fmtid="{D5CDD505-2E9C-101B-9397-08002B2CF9AE}" pid="3" name="MediaServiceImageTags">
    <vt:lpwstr/>
  </property>
</Properties>
</file>